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y.kyohei/Desktop/"/>
    </mc:Choice>
  </mc:AlternateContent>
  <xr:revisionPtr revIDLastSave="0" documentId="8_{34566BCD-47FB-9C44-9546-88C420DE107E}" xr6:coauthVersionLast="47" xr6:coauthVersionMax="47" xr10:uidLastSave="{00000000-0000-0000-0000-000000000000}"/>
  <bookViews>
    <workbookView xWindow="0" yWindow="460" windowWidth="28800" windowHeight="15960" firstSheet="1" activeTab="1" xr2:uid="{00000000-000D-0000-FFFF-FFFF00000000}"/>
  </bookViews>
  <sheets>
    <sheet name="使用食材・添加物調査票(記入例)" sheetId="12" r:id="rId1"/>
    <sheet name="栄養価" sheetId="18" r:id="rId2"/>
    <sheet name="コブサラダ" sheetId="13" r:id="rId3"/>
    <sheet name="蒸し鶏とインゲンのゆず酢和え" sheetId="14" r:id="rId4"/>
    <sheet name="豚肉とビール煮ブルーベリーソース" sheetId="15" r:id="rId5"/>
    <sheet name="白味魚（鮭）のソテーきのこクリームソース" sheetId="16" r:id="rId6"/>
    <sheet name="かぼちゃのマリネ" sheetId="17" r:id="rId7"/>
    <sheet name="最終表示画面（１）" sheetId="5" state="hidden" r:id="rId8"/>
    <sheet name="最終表示画面 (2)" sheetId="7" state="hidden" r:id="rId9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8" l="1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L8" i="18"/>
  <c r="U8" i="18" s="1"/>
  <c r="C8" i="18"/>
  <c r="L7" i="18"/>
  <c r="U7" i="18" s="1"/>
  <c r="C7" i="18"/>
  <c r="L6" i="18"/>
  <c r="U6" i="18" s="1"/>
  <c r="C6" i="18"/>
  <c r="L5" i="18"/>
  <c r="U5" i="18" s="1"/>
  <c r="C5" i="18"/>
  <c r="L4" i="18"/>
  <c r="U4" i="18" s="1"/>
  <c r="C4" i="18"/>
  <c r="C3" i="18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H10" i="17"/>
  <c r="L10" i="17" s="1"/>
  <c r="C10" i="17"/>
  <c r="H9" i="17"/>
  <c r="R9" i="17" s="1"/>
  <c r="C9" i="17"/>
  <c r="H8" i="17"/>
  <c r="P8" i="17" s="1"/>
  <c r="C8" i="17"/>
  <c r="R7" i="17"/>
  <c r="K7" i="17"/>
  <c r="H7" i="17"/>
  <c r="O7" i="17" s="1"/>
  <c r="C7" i="17"/>
  <c r="C6" i="17"/>
  <c r="H47" i="17" s="1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H10" i="16"/>
  <c r="M10" i="16" s="1"/>
  <c r="C10" i="16"/>
  <c r="H9" i="16"/>
  <c r="Q9" i="16" s="1"/>
  <c r="C9" i="16"/>
  <c r="M8" i="16"/>
  <c r="L8" i="16"/>
  <c r="H8" i="16"/>
  <c r="Q8" i="16" s="1"/>
  <c r="C8" i="16"/>
  <c r="H7" i="16"/>
  <c r="Q7" i="16" s="1"/>
  <c r="C7" i="16"/>
  <c r="C6" i="16"/>
  <c r="H25" i="16" s="1"/>
  <c r="P25" i="16" s="1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H31" i="15"/>
  <c r="C31" i="15"/>
  <c r="C30" i="15"/>
  <c r="H29" i="15"/>
  <c r="L29" i="15" s="1"/>
  <c r="C29" i="15"/>
  <c r="H28" i="15"/>
  <c r="C28" i="15"/>
  <c r="H27" i="15"/>
  <c r="C27" i="15"/>
  <c r="H26" i="15"/>
  <c r="P26" i="15" s="1"/>
  <c r="C26" i="15"/>
  <c r="H25" i="15"/>
  <c r="L25" i="15" s="1"/>
  <c r="C25" i="15"/>
  <c r="H24" i="15"/>
  <c r="C24" i="15"/>
  <c r="H23" i="15"/>
  <c r="P23" i="15" s="1"/>
  <c r="C23" i="15"/>
  <c r="H22" i="15"/>
  <c r="L22" i="15" s="1"/>
  <c r="C22" i="15"/>
  <c r="H21" i="15"/>
  <c r="C21" i="15"/>
  <c r="H20" i="15"/>
  <c r="P20" i="15" s="1"/>
  <c r="C20" i="15"/>
  <c r="H19" i="15"/>
  <c r="L19" i="15" s="1"/>
  <c r="C19" i="15"/>
  <c r="H18" i="15"/>
  <c r="C18" i="15"/>
  <c r="H17" i="15"/>
  <c r="P17" i="15" s="1"/>
  <c r="C17" i="15"/>
  <c r="H16" i="15"/>
  <c r="L16" i="15" s="1"/>
  <c r="C16" i="15"/>
  <c r="H15" i="15"/>
  <c r="P15" i="15" s="1"/>
  <c r="C15" i="15"/>
  <c r="H14" i="15"/>
  <c r="C14" i="15"/>
  <c r="H13" i="15"/>
  <c r="P13" i="15" s="1"/>
  <c r="C13" i="15"/>
  <c r="H12" i="15"/>
  <c r="L12" i="15" s="1"/>
  <c r="C12" i="15"/>
  <c r="H11" i="15"/>
  <c r="C11" i="15"/>
  <c r="H10" i="15"/>
  <c r="P10" i="15" s="1"/>
  <c r="C10" i="15"/>
  <c r="H9" i="15"/>
  <c r="L9" i="15" s="1"/>
  <c r="C9" i="15"/>
  <c r="H8" i="15"/>
  <c r="P8" i="15" s="1"/>
  <c r="C8" i="15"/>
  <c r="H7" i="15"/>
  <c r="P7" i="15" s="1"/>
  <c r="C7" i="15"/>
  <c r="H6" i="15"/>
  <c r="L6" i="15" s="1"/>
  <c r="C6" i="15"/>
  <c r="H32" i="15" s="1"/>
  <c r="P32" i="15" s="1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H10" i="14"/>
  <c r="R10" i="14" s="1"/>
  <c r="C10" i="14"/>
  <c r="H9" i="14"/>
  <c r="R9" i="14" s="1"/>
  <c r="C9" i="14"/>
  <c r="H8" i="14"/>
  <c r="R8" i="14" s="1"/>
  <c r="C8" i="14"/>
  <c r="H7" i="14"/>
  <c r="R7" i="14" s="1"/>
  <c r="C7" i="14"/>
  <c r="H6" i="14"/>
  <c r="R6" i="14" s="1"/>
  <c r="C6" i="14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H10" i="13"/>
  <c r="R10" i="13" s="1"/>
  <c r="C10" i="13"/>
  <c r="M9" i="13"/>
  <c r="H9" i="13"/>
  <c r="R9" i="13" s="1"/>
  <c r="C9" i="13"/>
  <c r="M8" i="13"/>
  <c r="K8" i="13"/>
  <c r="H8" i="13"/>
  <c r="R8" i="13" s="1"/>
  <c r="C8" i="13"/>
  <c r="Q7" i="13"/>
  <c r="M7" i="13"/>
  <c r="K7" i="13"/>
  <c r="I7" i="13"/>
  <c r="H7" i="13"/>
  <c r="R7" i="13" s="1"/>
  <c r="C7" i="13"/>
  <c r="C6" i="13"/>
  <c r="Q10" i="16" l="1"/>
  <c r="J9" i="16"/>
  <c r="I9" i="16"/>
  <c r="O8" i="13"/>
  <c r="I9" i="13"/>
  <c r="Q9" i="13"/>
  <c r="K10" i="13"/>
  <c r="O7" i="13"/>
  <c r="I8" i="13"/>
  <c r="Q8" i="13"/>
  <c r="K9" i="13"/>
  <c r="M10" i="13"/>
  <c r="O10" i="13"/>
  <c r="O9" i="13"/>
  <c r="I10" i="13"/>
  <c r="Q10" i="13"/>
  <c r="P7" i="16"/>
  <c r="I7" i="16"/>
  <c r="J7" i="16"/>
  <c r="N9" i="16"/>
  <c r="L10" i="16"/>
  <c r="N7" i="16"/>
  <c r="P9" i="16"/>
  <c r="H34" i="15"/>
  <c r="H30" i="15"/>
  <c r="P30" i="15" s="1"/>
  <c r="J7" i="17"/>
  <c r="P7" i="17"/>
  <c r="P10" i="17"/>
  <c r="R10" i="17"/>
  <c r="L7" i="17"/>
  <c r="L9" i="17"/>
  <c r="K10" i="17"/>
  <c r="L3" i="18"/>
  <c r="U3" i="18" s="1"/>
  <c r="P4" i="18"/>
  <c r="T4" i="18"/>
  <c r="T6" i="18"/>
  <c r="N3" i="18"/>
  <c r="N4" i="18"/>
  <c r="R4" i="18"/>
  <c r="V4" i="18"/>
  <c r="N5" i="18"/>
  <c r="R5" i="18"/>
  <c r="V5" i="18"/>
  <c r="N6" i="18"/>
  <c r="R6" i="18"/>
  <c r="V6" i="18"/>
  <c r="N7" i="18"/>
  <c r="R7" i="18"/>
  <c r="V7" i="18"/>
  <c r="N8" i="18"/>
  <c r="R8" i="18"/>
  <c r="V8" i="18"/>
  <c r="L35" i="18"/>
  <c r="L36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O3" i="18"/>
  <c r="S3" i="18"/>
  <c r="O4" i="18"/>
  <c r="S4" i="18"/>
  <c r="O5" i="18"/>
  <c r="S5" i="18"/>
  <c r="O6" i="18"/>
  <c r="S6" i="18"/>
  <c r="O7" i="18"/>
  <c r="S7" i="18"/>
  <c r="O8" i="18"/>
  <c r="S8" i="18"/>
  <c r="L37" i="18"/>
  <c r="T3" i="18"/>
  <c r="P5" i="18"/>
  <c r="T5" i="18"/>
  <c r="P6" i="18"/>
  <c r="P7" i="18"/>
  <c r="T7" i="18"/>
  <c r="P8" i="18"/>
  <c r="T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M3" i="18"/>
  <c r="Q3" i="18"/>
  <c r="M4" i="18"/>
  <c r="Q4" i="18"/>
  <c r="M5" i="18"/>
  <c r="Q5" i="18"/>
  <c r="M6" i="18"/>
  <c r="Q6" i="18"/>
  <c r="M7" i="18"/>
  <c r="Q7" i="18"/>
  <c r="M8" i="18"/>
  <c r="Q8" i="18"/>
  <c r="R47" i="17"/>
  <c r="N47" i="17"/>
  <c r="J47" i="17"/>
  <c r="Q47" i="17"/>
  <c r="M47" i="17"/>
  <c r="I47" i="17"/>
  <c r="O47" i="17"/>
  <c r="P47" i="17"/>
  <c r="L47" i="17"/>
  <c r="K47" i="17"/>
  <c r="H12" i="17"/>
  <c r="H17" i="17"/>
  <c r="H19" i="17"/>
  <c r="H21" i="17"/>
  <c r="H23" i="17"/>
  <c r="H25" i="17"/>
  <c r="H27" i="17"/>
  <c r="H29" i="17"/>
  <c r="H31" i="17"/>
  <c r="H33" i="17"/>
  <c r="H35" i="17"/>
  <c r="H37" i="17"/>
  <c r="H39" i="17"/>
  <c r="H41" i="17"/>
  <c r="H43" i="17"/>
  <c r="H45" i="17"/>
  <c r="H83" i="17"/>
  <c r="H82" i="17"/>
  <c r="H81" i="17"/>
  <c r="H80" i="17"/>
  <c r="H79" i="17"/>
  <c r="H78" i="17"/>
  <c r="H76" i="17"/>
  <c r="H74" i="17"/>
  <c r="H72" i="17"/>
  <c r="H70" i="17"/>
  <c r="H68" i="17"/>
  <c r="H66" i="17"/>
  <c r="H64" i="17"/>
  <c r="H62" i="17"/>
  <c r="H60" i="17"/>
  <c r="H58" i="17"/>
  <c r="H56" i="17"/>
  <c r="H77" i="17"/>
  <c r="H75" i="17"/>
  <c r="H73" i="17"/>
  <c r="H71" i="17"/>
  <c r="H69" i="17"/>
  <c r="H67" i="17"/>
  <c r="H65" i="17"/>
  <c r="H63" i="17"/>
  <c r="H61" i="17"/>
  <c r="H59" i="17"/>
  <c r="H57" i="17"/>
  <c r="H55" i="17"/>
  <c r="H54" i="17"/>
  <c r="H53" i="17"/>
  <c r="H52" i="17"/>
  <c r="H13" i="17"/>
  <c r="H49" i="17"/>
  <c r="H50" i="17"/>
  <c r="H51" i="17"/>
  <c r="H16" i="17"/>
  <c r="H6" i="17"/>
  <c r="Q9" i="17"/>
  <c r="M9" i="17"/>
  <c r="I9" i="17"/>
  <c r="N9" i="17"/>
  <c r="K8" i="17"/>
  <c r="J9" i="17"/>
  <c r="O9" i="17"/>
  <c r="Q10" i="17"/>
  <c r="M10" i="17"/>
  <c r="I10" i="17"/>
  <c r="N10" i="17"/>
  <c r="H14" i="17"/>
  <c r="H18" i="17"/>
  <c r="H20" i="17"/>
  <c r="H22" i="17"/>
  <c r="H24" i="17"/>
  <c r="H26" i="17"/>
  <c r="H28" i="17"/>
  <c r="H30" i="17"/>
  <c r="H32" i="17"/>
  <c r="H34" i="17"/>
  <c r="H36" i="17"/>
  <c r="H38" i="17"/>
  <c r="H40" i="17"/>
  <c r="H42" i="17"/>
  <c r="H44" i="17"/>
  <c r="H46" i="17"/>
  <c r="Q8" i="17"/>
  <c r="M8" i="17"/>
  <c r="I8" i="17"/>
  <c r="N8" i="17"/>
  <c r="J8" i="17"/>
  <c r="O8" i="17"/>
  <c r="H48" i="17"/>
  <c r="Q7" i="17"/>
  <c r="M7" i="17"/>
  <c r="I7" i="17"/>
  <c r="N7" i="17"/>
  <c r="L8" i="17"/>
  <c r="R8" i="17"/>
  <c r="K9" i="17"/>
  <c r="P9" i="17"/>
  <c r="J10" i="17"/>
  <c r="O10" i="17"/>
  <c r="H11" i="17"/>
  <c r="H15" i="17"/>
  <c r="H83" i="16"/>
  <c r="H78" i="16"/>
  <c r="H76" i="16"/>
  <c r="H74" i="16"/>
  <c r="H72" i="16"/>
  <c r="H70" i="16"/>
  <c r="H68" i="16"/>
  <c r="H66" i="16"/>
  <c r="H64" i="16"/>
  <c r="H62" i="16"/>
  <c r="H60" i="16"/>
  <c r="H58" i="16"/>
  <c r="H56" i="16"/>
  <c r="H82" i="16"/>
  <c r="H81" i="16"/>
  <c r="H80" i="16"/>
  <c r="H79" i="16"/>
  <c r="H77" i="16"/>
  <c r="H75" i="16"/>
  <c r="H73" i="16"/>
  <c r="H71" i="16"/>
  <c r="H69" i="16"/>
  <c r="H67" i="16"/>
  <c r="H65" i="16"/>
  <c r="H63" i="16"/>
  <c r="H61" i="16"/>
  <c r="H59" i="16"/>
  <c r="H57" i="16"/>
  <c r="H55" i="16"/>
  <c r="H49" i="16"/>
  <c r="H45" i="16"/>
  <c r="H41" i="16"/>
  <c r="H37" i="16"/>
  <c r="H33" i="16"/>
  <c r="H29" i="16"/>
  <c r="H50" i="16"/>
  <c r="H46" i="16"/>
  <c r="H42" i="16"/>
  <c r="H38" i="16"/>
  <c r="H34" i="16"/>
  <c r="H30" i="16"/>
  <c r="H26" i="16"/>
  <c r="H22" i="16"/>
  <c r="H18" i="16"/>
  <c r="H14" i="16"/>
  <c r="H11" i="16"/>
  <c r="H36" i="16"/>
  <c r="H28" i="16"/>
  <c r="H51" i="16"/>
  <c r="H47" i="16"/>
  <c r="H43" i="16"/>
  <c r="H39" i="16"/>
  <c r="H35" i="16"/>
  <c r="H31" i="16"/>
  <c r="H27" i="16"/>
  <c r="H23" i="16"/>
  <c r="H19" i="16"/>
  <c r="H15" i="16"/>
  <c r="H32" i="16"/>
  <c r="H54" i="16"/>
  <c r="H53" i="16"/>
  <c r="H52" i="16"/>
  <c r="H48" i="16"/>
  <c r="H44" i="16"/>
  <c r="H40" i="16"/>
  <c r="H24" i="16"/>
  <c r="H12" i="16"/>
  <c r="H13" i="16"/>
  <c r="H16" i="16"/>
  <c r="H17" i="16"/>
  <c r="H20" i="16"/>
  <c r="H21" i="16"/>
  <c r="O25" i="16"/>
  <c r="K25" i="16"/>
  <c r="R25" i="16"/>
  <c r="N25" i="16"/>
  <c r="J25" i="16"/>
  <c r="M25" i="16"/>
  <c r="L25" i="16"/>
  <c r="Q25" i="16"/>
  <c r="I25" i="16"/>
  <c r="H6" i="16"/>
  <c r="O8" i="16"/>
  <c r="K8" i="16"/>
  <c r="P8" i="16"/>
  <c r="J8" i="16"/>
  <c r="N8" i="16"/>
  <c r="I8" i="16"/>
  <c r="R8" i="16"/>
  <c r="O10" i="16"/>
  <c r="K10" i="16"/>
  <c r="P10" i="16"/>
  <c r="J10" i="16"/>
  <c r="N10" i="16"/>
  <c r="I10" i="16"/>
  <c r="R10" i="16"/>
  <c r="L7" i="16"/>
  <c r="L9" i="16"/>
  <c r="O7" i="16"/>
  <c r="K7" i="16"/>
  <c r="M7" i="16"/>
  <c r="R7" i="16"/>
  <c r="O9" i="16"/>
  <c r="K9" i="16"/>
  <c r="M9" i="16"/>
  <c r="R9" i="16"/>
  <c r="O11" i="15"/>
  <c r="K11" i="15"/>
  <c r="R11" i="15"/>
  <c r="N11" i="15"/>
  <c r="J11" i="15"/>
  <c r="Q11" i="15"/>
  <c r="M11" i="15"/>
  <c r="I11" i="15"/>
  <c r="O14" i="15"/>
  <c r="K14" i="15"/>
  <c r="R14" i="15"/>
  <c r="N14" i="15"/>
  <c r="J14" i="15"/>
  <c r="Q14" i="15"/>
  <c r="M14" i="15"/>
  <c r="I14" i="15"/>
  <c r="O18" i="15"/>
  <c r="K18" i="15"/>
  <c r="R18" i="15"/>
  <c r="N18" i="15"/>
  <c r="J18" i="15"/>
  <c r="Q18" i="15"/>
  <c r="M18" i="15"/>
  <c r="I18" i="15"/>
  <c r="O21" i="15"/>
  <c r="K21" i="15"/>
  <c r="R21" i="15"/>
  <c r="N21" i="15"/>
  <c r="J21" i="15"/>
  <c r="Q21" i="15"/>
  <c r="M21" i="15"/>
  <c r="I21" i="15"/>
  <c r="O24" i="15"/>
  <c r="K24" i="15"/>
  <c r="R24" i="15"/>
  <c r="N24" i="15"/>
  <c r="J24" i="15"/>
  <c r="Q24" i="15"/>
  <c r="M24" i="15"/>
  <c r="I24" i="15"/>
  <c r="O27" i="15"/>
  <c r="K27" i="15"/>
  <c r="R27" i="15"/>
  <c r="N27" i="15"/>
  <c r="J27" i="15"/>
  <c r="Q27" i="15"/>
  <c r="M27" i="15"/>
  <c r="I27" i="15"/>
  <c r="O28" i="15"/>
  <c r="K28" i="15"/>
  <c r="R28" i="15"/>
  <c r="N28" i="15"/>
  <c r="J28" i="15"/>
  <c r="Q28" i="15"/>
  <c r="M28" i="15"/>
  <c r="I28" i="15"/>
  <c r="Q31" i="15"/>
  <c r="M31" i="15"/>
  <c r="P31" i="15"/>
  <c r="K31" i="15"/>
  <c r="O31" i="15"/>
  <c r="J31" i="15"/>
  <c r="N31" i="15"/>
  <c r="I31" i="15"/>
  <c r="K32" i="15"/>
  <c r="L7" i="15"/>
  <c r="L8" i="15"/>
  <c r="L10" i="15"/>
  <c r="L11" i="15"/>
  <c r="L13" i="15"/>
  <c r="L14" i="15"/>
  <c r="L15" i="15"/>
  <c r="L17" i="15"/>
  <c r="L18" i="15"/>
  <c r="L20" i="15"/>
  <c r="L21" i="15"/>
  <c r="L23" i="15"/>
  <c r="L24" i="15"/>
  <c r="L26" i="15"/>
  <c r="L27" i="15"/>
  <c r="L28" i="15"/>
  <c r="L30" i="15"/>
  <c r="L31" i="15"/>
  <c r="O12" i="15"/>
  <c r="K12" i="15"/>
  <c r="R12" i="15"/>
  <c r="N12" i="15"/>
  <c r="J12" i="15"/>
  <c r="Q12" i="15"/>
  <c r="M12" i="15"/>
  <c r="I12" i="15"/>
  <c r="O16" i="15"/>
  <c r="K16" i="15"/>
  <c r="R16" i="15"/>
  <c r="N16" i="15"/>
  <c r="J16" i="15"/>
  <c r="Q16" i="15"/>
  <c r="M16" i="15"/>
  <c r="I16" i="15"/>
  <c r="O19" i="15"/>
  <c r="K19" i="15"/>
  <c r="R19" i="15"/>
  <c r="N19" i="15"/>
  <c r="J19" i="15"/>
  <c r="Q19" i="15"/>
  <c r="M19" i="15"/>
  <c r="I19" i="15"/>
  <c r="O22" i="15"/>
  <c r="K22" i="15"/>
  <c r="R22" i="15"/>
  <c r="N22" i="15"/>
  <c r="J22" i="15"/>
  <c r="Q22" i="15"/>
  <c r="M22" i="15"/>
  <c r="I22" i="15"/>
  <c r="O25" i="15"/>
  <c r="K25" i="15"/>
  <c r="R25" i="15"/>
  <c r="N25" i="15"/>
  <c r="J25" i="15"/>
  <c r="Q25" i="15"/>
  <c r="M25" i="15"/>
  <c r="I25" i="15"/>
  <c r="O29" i="15"/>
  <c r="K29" i="15"/>
  <c r="R29" i="15"/>
  <c r="N29" i="15"/>
  <c r="J29" i="15"/>
  <c r="Q29" i="15"/>
  <c r="M29" i="15"/>
  <c r="I29" i="15"/>
  <c r="P11" i="15"/>
  <c r="P12" i="15"/>
  <c r="P14" i="15"/>
  <c r="P18" i="15"/>
  <c r="P19" i="15"/>
  <c r="P21" i="15"/>
  <c r="P22" i="15"/>
  <c r="P24" i="15"/>
  <c r="P25" i="15"/>
  <c r="P27" i="15"/>
  <c r="P28" i="15"/>
  <c r="P29" i="15"/>
  <c r="R31" i="15"/>
  <c r="Q34" i="15"/>
  <c r="M34" i="15"/>
  <c r="I34" i="15"/>
  <c r="P34" i="15"/>
  <c r="L34" i="15"/>
  <c r="R34" i="15"/>
  <c r="K34" i="15"/>
  <c r="O34" i="15"/>
  <c r="J34" i="15"/>
  <c r="O6" i="15"/>
  <c r="K6" i="15"/>
  <c r="R6" i="15"/>
  <c r="N6" i="15"/>
  <c r="J6" i="15"/>
  <c r="Q6" i="15"/>
  <c r="M6" i="15"/>
  <c r="I6" i="15"/>
  <c r="O7" i="15"/>
  <c r="K7" i="15"/>
  <c r="R7" i="15"/>
  <c r="N7" i="15"/>
  <c r="J7" i="15"/>
  <c r="Q7" i="15"/>
  <c r="M7" i="15"/>
  <c r="I7" i="15"/>
  <c r="O8" i="15"/>
  <c r="K8" i="15"/>
  <c r="R8" i="15"/>
  <c r="N8" i="15"/>
  <c r="J8" i="15"/>
  <c r="Q8" i="15"/>
  <c r="M8" i="15"/>
  <c r="I8" i="15"/>
  <c r="O9" i="15"/>
  <c r="K9" i="15"/>
  <c r="R9" i="15"/>
  <c r="N9" i="15"/>
  <c r="J9" i="15"/>
  <c r="Q9" i="15"/>
  <c r="M9" i="15"/>
  <c r="I9" i="15"/>
  <c r="O10" i="15"/>
  <c r="K10" i="15"/>
  <c r="R10" i="15"/>
  <c r="N10" i="15"/>
  <c r="J10" i="15"/>
  <c r="Q10" i="15"/>
  <c r="M10" i="15"/>
  <c r="I10" i="15"/>
  <c r="O13" i="15"/>
  <c r="K13" i="15"/>
  <c r="R13" i="15"/>
  <c r="N13" i="15"/>
  <c r="J13" i="15"/>
  <c r="Q13" i="15"/>
  <c r="M13" i="15"/>
  <c r="I13" i="15"/>
  <c r="O15" i="15"/>
  <c r="K15" i="15"/>
  <c r="R15" i="15"/>
  <c r="N15" i="15"/>
  <c r="J15" i="15"/>
  <c r="Q15" i="15"/>
  <c r="M15" i="15"/>
  <c r="I15" i="15"/>
  <c r="O17" i="15"/>
  <c r="K17" i="15"/>
  <c r="R17" i="15"/>
  <c r="N17" i="15"/>
  <c r="J17" i="15"/>
  <c r="Q17" i="15"/>
  <c r="M17" i="15"/>
  <c r="I17" i="15"/>
  <c r="O20" i="15"/>
  <c r="K20" i="15"/>
  <c r="R20" i="15"/>
  <c r="N20" i="15"/>
  <c r="J20" i="15"/>
  <c r="Q20" i="15"/>
  <c r="M20" i="15"/>
  <c r="I20" i="15"/>
  <c r="O23" i="15"/>
  <c r="K23" i="15"/>
  <c r="R23" i="15"/>
  <c r="N23" i="15"/>
  <c r="J23" i="15"/>
  <c r="Q23" i="15"/>
  <c r="M23" i="15"/>
  <c r="I23" i="15"/>
  <c r="O26" i="15"/>
  <c r="K26" i="15"/>
  <c r="R26" i="15"/>
  <c r="N26" i="15"/>
  <c r="J26" i="15"/>
  <c r="Q26" i="15"/>
  <c r="M26" i="15"/>
  <c r="I26" i="15"/>
  <c r="O30" i="15"/>
  <c r="K30" i="15"/>
  <c r="R30" i="15"/>
  <c r="N30" i="15"/>
  <c r="J30" i="15"/>
  <c r="Q30" i="15"/>
  <c r="M30" i="15"/>
  <c r="I30" i="15"/>
  <c r="P6" i="15"/>
  <c r="P9" i="15"/>
  <c r="P16" i="15"/>
  <c r="Q32" i="15"/>
  <c r="M32" i="15"/>
  <c r="I32" i="15"/>
  <c r="O32" i="15"/>
  <c r="J32" i="15"/>
  <c r="N32" i="15"/>
  <c r="R32" i="15"/>
  <c r="L32" i="15"/>
  <c r="N34" i="15"/>
  <c r="H56" i="15"/>
  <c r="H83" i="15"/>
  <c r="H82" i="15"/>
  <c r="H81" i="15"/>
  <c r="H80" i="15"/>
  <c r="H79" i="15"/>
  <c r="H78" i="15"/>
  <c r="H77" i="15"/>
  <c r="H63" i="15"/>
  <c r="H59" i="15"/>
  <c r="H76" i="15"/>
  <c r="H75" i="15"/>
  <c r="H74" i="15"/>
  <c r="H73" i="15"/>
  <c r="H72" i="15"/>
  <c r="H71" i="15"/>
  <c r="H70" i="15"/>
  <c r="H69" i="15"/>
  <c r="H68" i="15"/>
  <c r="H66" i="15"/>
  <c r="H62" i="15"/>
  <c r="H58" i="15"/>
  <c r="H61" i="15"/>
  <c r="H57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67" i="15"/>
  <c r="H65" i="15"/>
  <c r="H64" i="15"/>
  <c r="H33" i="15"/>
  <c r="H60" i="15"/>
  <c r="L8" i="14"/>
  <c r="P8" i="14"/>
  <c r="H83" i="14"/>
  <c r="H82" i="14"/>
  <c r="H81" i="14"/>
  <c r="H77" i="14"/>
  <c r="H73" i="14"/>
  <c r="H69" i="14"/>
  <c r="H65" i="14"/>
  <c r="H61" i="14"/>
  <c r="H57" i="14"/>
  <c r="H55" i="14"/>
  <c r="H54" i="14"/>
  <c r="H53" i="14"/>
  <c r="H52" i="14"/>
  <c r="H51" i="14"/>
  <c r="H50" i="14"/>
  <c r="H49" i="14"/>
  <c r="H48" i="14"/>
  <c r="H47" i="14"/>
  <c r="H46" i="14"/>
  <c r="H80" i="14"/>
  <c r="H76" i="14"/>
  <c r="H72" i="14"/>
  <c r="H68" i="14"/>
  <c r="H64" i="14"/>
  <c r="H60" i="14"/>
  <c r="H56" i="14"/>
  <c r="H79" i="14"/>
  <c r="H75" i="14"/>
  <c r="H71" i="14"/>
  <c r="H67" i="14"/>
  <c r="H63" i="14"/>
  <c r="H59" i="14"/>
  <c r="H44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78" i="14"/>
  <c r="K6" i="14"/>
  <c r="O6" i="14"/>
  <c r="K7" i="14"/>
  <c r="O7" i="14"/>
  <c r="K8" i="14"/>
  <c r="O8" i="14"/>
  <c r="K9" i="14"/>
  <c r="O9" i="14"/>
  <c r="K10" i="14"/>
  <c r="O10" i="14"/>
  <c r="H25" i="14"/>
  <c r="H29" i="14"/>
  <c r="H45" i="14"/>
  <c r="P6" i="14"/>
  <c r="P10" i="14"/>
  <c r="H11" i="14"/>
  <c r="H12" i="14"/>
  <c r="H13" i="14"/>
  <c r="H15" i="14"/>
  <c r="H19" i="14"/>
  <c r="H20" i="14"/>
  <c r="H21" i="14"/>
  <c r="H26" i="14"/>
  <c r="H43" i="14"/>
  <c r="L9" i="14"/>
  <c r="P9" i="14"/>
  <c r="L10" i="14"/>
  <c r="H14" i="14"/>
  <c r="H16" i="14"/>
  <c r="H17" i="14"/>
  <c r="H18" i="14"/>
  <c r="H22" i="14"/>
  <c r="H30" i="14"/>
  <c r="I6" i="14"/>
  <c r="M6" i="14"/>
  <c r="Q6" i="14"/>
  <c r="I7" i="14"/>
  <c r="M7" i="14"/>
  <c r="Q7" i="14"/>
  <c r="I8" i="14"/>
  <c r="M8" i="14"/>
  <c r="Q8" i="14"/>
  <c r="I9" i="14"/>
  <c r="M9" i="14"/>
  <c r="Q9" i="14"/>
  <c r="I10" i="14"/>
  <c r="M10" i="14"/>
  <c r="Q10" i="14"/>
  <c r="H23" i="14"/>
  <c r="H27" i="14"/>
  <c r="L6" i="14"/>
  <c r="L7" i="14"/>
  <c r="P7" i="14"/>
  <c r="J6" i="14"/>
  <c r="N6" i="14"/>
  <c r="J7" i="14"/>
  <c r="N7" i="14"/>
  <c r="J8" i="14"/>
  <c r="N8" i="14"/>
  <c r="J9" i="14"/>
  <c r="N9" i="14"/>
  <c r="J10" i="14"/>
  <c r="N10" i="14"/>
  <c r="H24" i="14"/>
  <c r="H28" i="14"/>
  <c r="H58" i="14"/>
  <c r="H62" i="14"/>
  <c r="H66" i="14"/>
  <c r="H70" i="14"/>
  <c r="H74" i="14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7" i="13"/>
  <c r="H68" i="13"/>
  <c r="H66" i="13"/>
  <c r="H64" i="13"/>
  <c r="H62" i="13"/>
  <c r="H60" i="13"/>
  <c r="H58" i="13"/>
  <c r="H56" i="13"/>
  <c r="H54" i="13"/>
  <c r="H52" i="13"/>
  <c r="H50" i="13"/>
  <c r="H48" i="13"/>
  <c r="H46" i="13"/>
  <c r="H65" i="13"/>
  <c r="H63" i="13"/>
  <c r="H61" i="13"/>
  <c r="H59" i="13"/>
  <c r="H57" i="13"/>
  <c r="H55" i="13"/>
  <c r="H53" i="13"/>
  <c r="H51" i="13"/>
  <c r="H49" i="13"/>
  <c r="H47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6" i="13"/>
  <c r="H45" i="13"/>
  <c r="J7" i="13"/>
  <c r="L7" i="13"/>
  <c r="N7" i="13"/>
  <c r="P7" i="13"/>
  <c r="J8" i="13"/>
  <c r="L8" i="13"/>
  <c r="N8" i="13"/>
  <c r="P8" i="13"/>
  <c r="J9" i="13"/>
  <c r="L9" i="13"/>
  <c r="N9" i="13"/>
  <c r="P9" i="13"/>
  <c r="J10" i="13"/>
  <c r="L10" i="13"/>
  <c r="N10" i="13"/>
  <c r="P10" i="13"/>
  <c r="P3" i="18" l="1"/>
  <c r="V3" i="18"/>
  <c r="R3" i="18"/>
  <c r="U18" i="18"/>
  <c r="Q18" i="18"/>
  <c r="M18" i="18"/>
  <c r="T18" i="18"/>
  <c r="P18" i="18"/>
  <c r="S18" i="18"/>
  <c r="O18" i="18"/>
  <c r="V18" i="18"/>
  <c r="R18" i="18"/>
  <c r="N18" i="18"/>
  <c r="U14" i="18"/>
  <c r="Q14" i="18"/>
  <c r="M14" i="18"/>
  <c r="T14" i="18"/>
  <c r="P14" i="18"/>
  <c r="S14" i="18"/>
  <c r="O14" i="18"/>
  <c r="V14" i="18"/>
  <c r="R14" i="18"/>
  <c r="N14" i="18"/>
  <c r="U10" i="18"/>
  <c r="Q10" i="18"/>
  <c r="M10" i="18"/>
  <c r="T10" i="18"/>
  <c r="P10" i="18"/>
  <c r="S10" i="18"/>
  <c r="O10" i="18"/>
  <c r="V10" i="18"/>
  <c r="R10" i="18"/>
  <c r="N10" i="18"/>
  <c r="U23" i="18"/>
  <c r="Q23" i="18"/>
  <c r="M23" i="18"/>
  <c r="T23" i="18"/>
  <c r="P23" i="18"/>
  <c r="V23" i="18"/>
  <c r="N23" i="18"/>
  <c r="S23" i="18"/>
  <c r="R23" i="18"/>
  <c r="O23" i="18"/>
  <c r="U27" i="18"/>
  <c r="Q27" i="18"/>
  <c r="M27" i="18"/>
  <c r="T27" i="18"/>
  <c r="P27" i="18"/>
  <c r="V27" i="18"/>
  <c r="N27" i="18"/>
  <c r="S27" i="18"/>
  <c r="R27" i="18"/>
  <c r="O27" i="18"/>
  <c r="U31" i="18"/>
  <c r="Q31" i="18"/>
  <c r="M31" i="18"/>
  <c r="T31" i="18"/>
  <c r="P31" i="18"/>
  <c r="V31" i="18"/>
  <c r="N31" i="18"/>
  <c r="S31" i="18"/>
  <c r="R31" i="18"/>
  <c r="O31" i="18"/>
  <c r="S36" i="18"/>
  <c r="O36" i="18"/>
  <c r="V36" i="18"/>
  <c r="R36" i="18"/>
  <c r="N36" i="18"/>
  <c r="U36" i="18"/>
  <c r="M36" i="18"/>
  <c r="T36" i="18"/>
  <c r="Q36" i="18"/>
  <c r="P36" i="18"/>
  <c r="S35" i="18"/>
  <c r="O35" i="18"/>
  <c r="V35" i="18"/>
  <c r="R35" i="18"/>
  <c r="N35" i="18"/>
  <c r="T35" i="18"/>
  <c r="Q35" i="18"/>
  <c r="P35" i="18"/>
  <c r="M35" i="18"/>
  <c r="U35" i="18"/>
  <c r="U17" i="18"/>
  <c r="Q17" i="18"/>
  <c r="M17" i="18"/>
  <c r="T17" i="18"/>
  <c r="P17" i="18"/>
  <c r="S17" i="18"/>
  <c r="O17" i="18"/>
  <c r="V17" i="18"/>
  <c r="R17" i="18"/>
  <c r="N17" i="18"/>
  <c r="U13" i="18"/>
  <c r="Q13" i="18"/>
  <c r="M13" i="18"/>
  <c r="T13" i="18"/>
  <c r="P13" i="18"/>
  <c r="S13" i="18"/>
  <c r="O13" i="18"/>
  <c r="V13" i="18"/>
  <c r="R13" i="18"/>
  <c r="N13" i="18"/>
  <c r="U9" i="18"/>
  <c r="Q9" i="18"/>
  <c r="M9" i="18"/>
  <c r="T9" i="18"/>
  <c r="P9" i="18"/>
  <c r="S9" i="18"/>
  <c r="O9" i="18"/>
  <c r="V9" i="18"/>
  <c r="R9" i="18"/>
  <c r="N9" i="18"/>
  <c r="S37" i="18"/>
  <c r="O37" i="18"/>
  <c r="V37" i="18"/>
  <c r="R37" i="18"/>
  <c r="N37" i="18"/>
  <c r="P37" i="18"/>
  <c r="U37" i="18"/>
  <c r="M37" i="18"/>
  <c r="T37" i="18"/>
  <c r="Q37" i="18"/>
  <c r="U24" i="18"/>
  <c r="Q24" i="18"/>
  <c r="M24" i="18"/>
  <c r="T24" i="18"/>
  <c r="P24" i="18"/>
  <c r="R24" i="18"/>
  <c r="O24" i="18"/>
  <c r="V24" i="18"/>
  <c r="N24" i="18"/>
  <c r="S24" i="18"/>
  <c r="U28" i="18"/>
  <c r="Q28" i="18"/>
  <c r="M28" i="18"/>
  <c r="T28" i="18"/>
  <c r="P28" i="18"/>
  <c r="R28" i="18"/>
  <c r="O28" i="18"/>
  <c r="V28" i="18"/>
  <c r="N28" i="18"/>
  <c r="S28" i="18"/>
  <c r="U32" i="18"/>
  <c r="Q32" i="18"/>
  <c r="M32" i="18"/>
  <c r="T32" i="18"/>
  <c r="P32" i="18"/>
  <c r="R32" i="18"/>
  <c r="O32" i="18"/>
  <c r="V32" i="18"/>
  <c r="N32" i="18"/>
  <c r="S32" i="18"/>
  <c r="U20" i="18"/>
  <c r="Q20" i="18"/>
  <c r="T20" i="18"/>
  <c r="R20" i="18"/>
  <c r="M20" i="18"/>
  <c r="P20" i="18"/>
  <c r="V20" i="18"/>
  <c r="O20" i="18"/>
  <c r="S20" i="18"/>
  <c r="N20" i="18"/>
  <c r="U16" i="18"/>
  <c r="Q16" i="18"/>
  <c r="M16" i="18"/>
  <c r="T16" i="18"/>
  <c r="P16" i="18"/>
  <c r="S16" i="18"/>
  <c r="O16" i="18"/>
  <c r="V16" i="18"/>
  <c r="R16" i="18"/>
  <c r="N16" i="18"/>
  <c r="U12" i="18"/>
  <c r="Q12" i="18"/>
  <c r="M12" i="18"/>
  <c r="T12" i="18"/>
  <c r="P12" i="18"/>
  <c r="S12" i="18"/>
  <c r="O12" i="18"/>
  <c r="V12" i="18"/>
  <c r="R12" i="18"/>
  <c r="N12" i="18"/>
  <c r="U21" i="18"/>
  <c r="Q21" i="18"/>
  <c r="M21" i="18"/>
  <c r="T21" i="18"/>
  <c r="P21" i="18"/>
  <c r="V21" i="18"/>
  <c r="N21" i="18"/>
  <c r="S21" i="18"/>
  <c r="R21" i="18"/>
  <c r="O21" i="18"/>
  <c r="U25" i="18"/>
  <c r="Q25" i="18"/>
  <c r="M25" i="18"/>
  <c r="T25" i="18"/>
  <c r="P25" i="18"/>
  <c r="V25" i="18"/>
  <c r="N25" i="18"/>
  <c r="S25" i="18"/>
  <c r="R25" i="18"/>
  <c r="O25" i="18"/>
  <c r="U29" i="18"/>
  <c r="Q29" i="18"/>
  <c r="M29" i="18"/>
  <c r="T29" i="18"/>
  <c r="P29" i="18"/>
  <c r="V29" i="18"/>
  <c r="N29" i="18"/>
  <c r="S29" i="18"/>
  <c r="R29" i="18"/>
  <c r="O29" i="18"/>
  <c r="U33" i="18"/>
  <c r="Q33" i="18"/>
  <c r="M33" i="18"/>
  <c r="T33" i="18"/>
  <c r="P33" i="18"/>
  <c r="V33" i="18"/>
  <c r="N33" i="18"/>
  <c r="S33" i="18"/>
  <c r="R33" i="18"/>
  <c r="O33" i="18"/>
  <c r="U19" i="18"/>
  <c r="Q19" i="18"/>
  <c r="M19" i="18"/>
  <c r="T19" i="18"/>
  <c r="P19" i="18"/>
  <c r="S19" i="18"/>
  <c r="O19" i="18"/>
  <c r="V19" i="18"/>
  <c r="R19" i="18"/>
  <c r="N19" i="18"/>
  <c r="U15" i="18"/>
  <c r="Q15" i="18"/>
  <c r="M15" i="18"/>
  <c r="T15" i="18"/>
  <c r="P15" i="18"/>
  <c r="S15" i="18"/>
  <c r="O15" i="18"/>
  <c r="V15" i="18"/>
  <c r="R15" i="18"/>
  <c r="N15" i="18"/>
  <c r="U11" i="18"/>
  <c r="Q11" i="18"/>
  <c r="M11" i="18"/>
  <c r="T11" i="18"/>
  <c r="P11" i="18"/>
  <c r="S11" i="18"/>
  <c r="O11" i="18"/>
  <c r="V11" i="18"/>
  <c r="R11" i="18"/>
  <c r="N11" i="18"/>
  <c r="U22" i="18"/>
  <c r="Q22" i="18"/>
  <c r="M22" i="18"/>
  <c r="T22" i="18"/>
  <c r="P22" i="18"/>
  <c r="R22" i="18"/>
  <c r="O22" i="18"/>
  <c r="V22" i="18"/>
  <c r="N22" i="18"/>
  <c r="S22" i="18"/>
  <c r="U26" i="18"/>
  <c r="Q26" i="18"/>
  <c r="M26" i="18"/>
  <c r="T26" i="18"/>
  <c r="P26" i="18"/>
  <c r="R26" i="18"/>
  <c r="O26" i="18"/>
  <c r="V26" i="18"/>
  <c r="N26" i="18"/>
  <c r="S26" i="18"/>
  <c r="U30" i="18"/>
  <c r="Q30" i="18"/>
  <c r="M30" i="18"/>
  <c r="T30" i="18"/>
  <c r="P30" i="18"/>
  <c r="R30" i="18"/>
  <c r="O30" i="18"/>
  <c r="V30" i="18"/>
  <c r="N30" i="18"/>
  <c r="S30" i="18"/>
  <c r="S34" i="18"/>
  <c r="V34" i="18"/>
  <c r="R34" i="18"/>
  <c r="Q34" i="18"/>
  <c r="M34" i="18"/>
  <c r="P34" i="18"/>
  <c r="T34" i="18"/>
  <c r="O34" i="18"/>
  <c r="N34" i="18"/>
  <c r="U34" i="18"/>
  <c r="R40" i="17"/>
  <c r="N40" i="17"/>
  <c r="J40" i="17"/>
  <c r="Q40" i="17"/>
  <c r="M40" i="17"/>
  <c r="I40" i="17"/>
  <c r="K40" i="17"/>
  <c r="P40" i="17"/>
  <c r="O40" i="17"/>
  <c r="L40" i="17"/>
  <c r="R32" i="17"/>
  <c r="N32" i="17"/>
  <c r="J32" i="17"/>
  <c r="Q32" i="17"/>
  <c r="M32" i="17"/>
  <c r="I32" i="17"/>
  <c r="K32" i="17"/>
  <c r="O32" i="17"/>
  <c r="P32" i="17"/>
  <c r="L32" i="17"/>
  <c r="R24" i="17"/>
  <c r="N24" i="17"/>
  <c r="J24" i="17"/>
  <c r="Q24" i="17"/>
  <c r="M24" i="17"/>
  <c r="I24" i="17"/>
  <c r="K24" i="17"/>
  <c r="P24" i="17"/>
  <c r="O24" i="17"/>
  <c r="L24" i="17"/>
  <c r="Q14" i="17"/>
  <c r="M14" i="17"/>
  <c r="I14" i="17"/>
  <c r="O14" i="17"/>
  <c r="J14" i="17"/>
  <c r="L14" i="17"/>
  <c r="N14" i="17"/>
  <c r="R14" i="17"/>
  <c r="P14" i="17"/>
  <c r="K14" i="17"/>
  <c r="Q6" i="17"/>
  <c r="M6" i="17"/>
  <c r="O6" i="17"/>
  <c r="J6" i="17"/>
  <c r="L6" i="17"/>
  <c r="P6" i="17"/>
  <c r="N6" i="17"/>
  <c r="I6" i="17"/>
  <c r="K6" i="17"/>
  <c r="R6" i="17"/>
  <c r="R49" i="17"/>
  <c r="N49" i="17"/>
  <c r="J49" i="17"/>
  <c r="Q49" i="17"/>
  <c r="M49" i="17"/>
  <c r="I49" i="17"/>
  <c r="O49" i="17"/>
  <c r="K49" i="17"/>
  <c r="P49" i="17"/>
  <c r="L49" i="17"/>
  <c r="R54" i="17"/>
  <c r="N54" i="17"/>
  <c r="J54" i="17"/>
  <c r="Q54" i="17"/>
  <c r="M54" i="17"/>
  <c r="I54" i="17"/>
  <c r="P54" i="17"/>
  <c r="L54" i="17"/>
  <c r="O54" i="17"/>
  <c r="K54" i="17"/>
  <c r="R61" i="17"/>
  <c r="N61" i="17"/>
  <c r="J61" i="17"/>
  <c r="Q61" i="17"/>
  <c r="M61" i="17"/>
  <c r="I61" i="17"/>
  <c r="L61" i="17"/>
  <c r="K61" i="17"/>
  <c r="P61" i="17"/>
  <c r="O61" i="17"/>
  <c r="R69" i="17"/>
  <c r="N69" i="17"/>
  <c r="J69" i="17"/>
  <c r="Q69" i="17"/>
  <c r="M69" i="17"/>
  <c r="I69" i="17"/>
  <c r="L69" i="17"/>
  <c r="K69" i="17"/>
  <c r="P69" i="17"/>
  <c r="O69" i="17"/>
  <c r="R77" i="17"/>
  <c r="N77" i="17"/>
  <c r="J77" i="17"/>
  <c r="Q77" i="17"/>
  <c r="M77" i="17"/>
  <c r="I77" i="17"/>
  <c r="L77" i="17"/>
  <c r="K77" i="17"/>
  <c r="P77" i="17"/>
  <c r="O77" i="17"/>
  <c r="R62" i="17"/>
  <c r="N62" i="17"/>
  <c r="J62" i="17"/>
  <c r="Q62" i="17"/>
  <c r="M62" i="17"/>
  <c r="I62" i="17"/>
  <c r="P62" i="17"/>
  <c r="O62" i="17"/>
  <c r="L62" i="17"/>
  <c r="K62" i="17"/>
  <c r="R70" i="17"/>
  <c r="N70" i="17"/>
  <c r="J70" i="17"/>
  <c r="Q70" i="17"/>
  <c r="M70" i="17"/>
  <c r="I70" i="17"/>
  <c r="P70" i="17"/>
  <c r="O70" i="17"/>
  <c r="L70" i="17"/>
  <c r="K70" i="17"/>
  <c r="R78" i="17"/>
  <c r="N78" i="17"/>
  <c r="J78" i="17"/>
  <c r="Q78" i="17"/>
  <c r="M78" i="17"/>
  <c r="I78" i="17"/>
  <c r="O78" i="17"/>
  <c r="K78" i="17"/>
  <c r="P78" i="17"/>
  <c r="L78" i="17"/>
  <c r="R82" i="17"/>
  <c r="N82" i="17"/>
  <c r="J82" i="17"/>
  <c r="Q82" i="17"/>
  <c r="M82" i="17"/>
  <c r="I82" i="17"/>
  <c r="P82" i="17"/>
  <c r="L82" i="17"/>
  <c r="O82" i="17"/>
  <c r="K82" i="17"/>
  <c r="R41" i="17"/>
  <c r="N41" i="17"/>
  <c r="J41" i="17"/>
  <c r="Q41" i="17"/>
  <c r="M41" i="17"/>
  <c r="I41" i="17"/>
  <c r="O41" i="17"/>
  <c r="K41" i="17"/>
  <c r="L41" i="17"/>
  <c r="P41" i="17"/>
  <c r="R33" i="17"/>
  <c r="N33" i="17"/>
  <c r="J33" i="17"/>
  <c r="Q33" i="17"/>
  <c r="M33" i="17"/>
  <c r="I33" i="17"/>
  <c r="O33" i="17"/>
  <c r="K33" i="17"/>
  <c r="L33" i="17"/>
  <c r="P33" i="17"/>
  <c r="R25" i="17"/>
  <c r="N25" i="17"/>
  <c r="J25" i="17"/>
  <c r="Q25" i="17"/>
  <c r="M25" i="17"/>
  <c r="I25" i="17"/>
  <c r="O25" i="17"/>
  <c r="L25" i="17"/>
  <c r="K25" i="17"/>
  <c r="P25" i="17"/>
  <c r="R17" i="17"/>
  <c r="N17" i="17"/>
  <c r="J17" i="17"/>
  <c r="Q17" i="17"/>
  <c r="M17" i="17"/>
  <c r="I17" i="17"/>
  <c r="O17" i="17"/>
  <c r="K17" i="17"/>
  <c r="L17" i="17"/>
  <c r="P17" i="17"/>
  <c r="R46" i="17"/>
  <c r="N46" i="17"/>
  <c r="J46" i="17"/>
  <c r="Q46" i="17"/>
  <c r="M46" i="17"/>
  <c r="I46" i="17"/>
  <c r="K46" i="17"/>
  <c r="P46" i="17"/>
  <c r="O46" i="17"/>
  <c r="L46" i="17"/>
  <c r="R38" i="17"/>
  <c r="N38" i="17"/>
  <c r="J38" i="17"/>
  <c r="Q38" i="17"/>
  <c r="M38" i="17"/>
  <c r="I38" i="17"/>
  <c r="K38" i="17"/>
  <c r="P38" i="17"/>
  <c r="O38" i="17"/>
  <c r="L38" i="17"/>
  <c r="R30" i="17"/>
  <c r="N30" i="17"/>
  <c r="J30" i="17"/>
  <c r="Q30" i="17"/>
  <c r="M30" i="17"/>
  <c r="I30" i="17"/>
  <c r="K30" i="17"/>
  <c r="O30" i="17"/>
  <c r="P30" i="17"/>
  <c r="L30" i="17"/>
  <c r="R22" i="17"/>
  <c r="N22" i="17"/>
  <c r="J22" i="17"/>
  <c r="Q22" i="17"/>
  <c r="M22" i="17"/>
  <c r="I22" i="17"/>
  <c r="K22" i="17"/>
  <c r="O22" i="17"/>
  <c r="P22" i="17"/>
  <c r="L22" i="17"/>
  <c r="R16" i="17"/>
  <c r="Q16" i="17"/>
  <c r="M16" i="17"/>
  <c r="I16" i="17"/>
  <c r="L16" i="17"/>
  <c r="N16" i="17"/>
  <c r="P16" i="17"/>
  <c r="K16" i="17"/>
  <c r="J16" i="17"/>
  <c r="O16" i="17"/>
  <c r="Q13" i="17"/>
  <c r="M13" i="17"/>
  <c r="I13" i="17"/>
  <c r="P13" i="17"/>
  <c r="K13" i="17"/>
  <c r="O13" i="17"/>
  <c r="J13" i="17"/>
  <c r="N13" i="17"/>
  <c r="R13" i="17"/>
  <c r="L13" i="17"/>
  <c r="R55" i="17"/>
  <c r="Q55" i="17"/>
  <c r="N55" i="17"/>
  <c r="J55" i="17"/>
  <c r="M55" i="17"/>
  <c r="I55" i="17"/>
  <c r="P55" i="17"/>
  <c r="L55" i="17"/>
  <c r="O55" i="17"/>
  <c r="K55" i="17"/>
  <c r="R63" i="17"/>
  <c r="N63" i="17"/>
  <c r="J63" i="17"/>
  <c r="Q63" i="17"/>
  <c r="M63" i="17"/>
  <c r="I63" i="17"/>
  <c r="L63" i="17"/>
  <c r="K63" i="17"/>
  <c r="P63" i="17"/>
  <c r="O63" i="17"/>
  <c r="R71" i="17"/>
  <c r="N71" i="17"/>
  <c r="J71" i="17"/>
  <c r="Q71" i="17"/>
  <c r="M71" i="17"/>
  <c r="I71" i="17"/>
  <c r="L71" i="17"/>
  <c r="K71" i="17"/>
  <c r="P71" i="17"/>
  <c r="O71" i="17"/>
  <c r="R56" i="17"/>
  <c r="N56" i="17"/>
  <c r="J56" i="17"/>
  <c r="Q56" i="17"/>
  <c r="M56" i="17"/>
  <c r="I56" i="17"/>
  <c r="P56" i="17"/>
  <c r="O56" i="17"/>
  <c r="L56" i="17"/>
  <c r="K56" i="17"/>
  <c r="R64" i="17"/>
  <c r="N64" i="17"/>
  <c r="J64" i="17"/>
  <c r="Q64" i="17"/>
  <c r="M64" i="17"/>
  <c r="I64" i="17"/>
  <c r="P64" i="17"/>
  <c r="O64" i="17"/>
  <c r="L64" i="17"/>
  <c r="K64" i="17"/>
  <c r="R72" i="17"/>
  <c r="N72" i="17"/>
  <c r="J72" i="17"/>
  <c r="Q72" i="17"/>
  <c r="M72" i="17"/>
  <c r="I72" i="17"/>
  <c r="P72" i="17"/>
  <c r="O72" i="17"/>
  <c r="L72" i="17"/>
  <c r="K72" i="17"/>
  <c r="R79" i="17"/>
  <c r="N79" i="17"/>
  <c r="J79" i="17"/>
  <c r="Q79" i="17"/>
  <c r="M79" i="17"/>
  <c r="I79" i="17"/>
  <c r="O79" i="17"/>
  <c r="K79" i="17"/>
  <c r="P79" i="17"/>
  <c r="L79" i="17"/>
  <c r="R83" i="17"/>
  <c r="N83" i="17"/>
  <c r="J83" i="17"/>
  <c r="Q83" i="17"/>
  <c r="M83" i="17"/>
  <c r="I83" i="17"/>
  <c r="P83" i="17"/>
  <c r="L83" i="17"/>
  <c r="O83" i="17"/>
  <c r="K83" i="17"/>
  <c r="R39" i="17"/>
  <c r="N39" i="17"/>
  <c r="J39" i="17"/>
  <c r="Q39" i="17"/>
  <c r="M39" i="17"/>
  <c r="I39" i="17"/>
  <c r="O39" i="17"/>
  <c r="L39" i="17"/>
  <c r="K39" i="17"/>
  <c r="P39" i="17"/>
  <c r="R31" i="17"/>
  <c r="N31" i="17"/>
  <c r="J31" i="17"/>
  <c r="Q31" i="17"/>
  <c r="M31" i="17"/>
  <c r="I31" i="17"/>
  <c r="O31" i="17"/>
  <c r="L31" i="17"/>
  <c r="K31" i="17"/>
  <c r="P31" i="17"/>
  <c r="R23" i="17"/>
  <c r="N23" i="17"/>
  <c r="J23" i="17"/>
  <c r="Q23" i="17"/>
  <c r="M23" i="17"/>
  <c r="I23" i="17"/>
  <c r="O23" i="17"/>
  <c r="K23" i="17"/>
  <c r="L23" i="17"/>
  <c r="P23" i="17"/>
  <c r="Q12" i="17"/>
  <c r="M12" i="17"/>
  <c r="I12" i="17"/>
  <c r="R12" i="17"/>
  <c r="L12" i="17"/>
  <c r="N12" i="17"/>
  <c r="P12" i="17"/>
  <c r="K12" i="17"/>
  <c r="O12" i="17"/>
  <c r="J12" i="17"/>
  <c r="Q15" i="17"/>
  <c r="M15" i="17"/>
  <c r="I15" i="17"/>
  <c r="N15" i="17"/>
  <c r="P15" i="17"/>
  <c r="R15" i="17"/>
  <c r="L15" i="17"/>
  <c r="K15" i="17"/>
  <c r="O15" i="17"/>
  <c r="J15" i="17"/>
  <c r="R48" i="17"/>
  <c r="N48" i="17"/>
  <c r="J48" i="17"/>
  <c r="Q48" i="17"/>
  <c r="M48" i="17"/>
  <c r="I48" i="17"/>
  <c r="O48" i="17"/>
  <c r="K48" i="17"/>
  <c r="P48" i="17"/>
  <c r="L48" i="17"/>
  <c r="R44" i="17"/>
  <c r="N44" i="17"/>
  <c r="J44" i="17"/>
  <c r="Q44" i="17"/>
  <c r="M44" i="17"/>
  <c r="I44" i="17"/>
  <c r="K44" i="17"/>
  <c r="P44" i="17"/>
  <c r="O44" i="17"/>
  <c r="L44" i="17"/>
  <c r="R36" i="17"/>
  <c r="N36" i="17"/>
  <c r="J36" i="17"/>
  <c r="Q36" i="17"/>
  <c r="M36" i="17"/>
  <c r="I36" i="17"/>
  <c r="K36" i="17"/>
  <c r="P36" i="17"/>
  <c r="O36" i="17"/>
  <c r="L36" i="17"/>
  <c r="R28" i="17"/>
  <c r="N28" i="17"/>
  <c r="J28" i="17"/>
  <c r="Q28" i="17"/>
  <c r="M28" i="17"/>
  <c r="I28" i="17"/>
  <c r="K28" i="17"/>
  <c r="P28" i="17"/>
  <c r="O28" i="17"/>
  <c r="L28" i="17"/>
  <c r="R20" i="17"/>
  <c r="N20" i="17"/>
  <c r="J20" i="17"/>
  <c r="Q20" i="17"/>
  <c r="M20" i="17"/>
  <c r="I20" i="17"/>
  <c r="K20" i="17"/>
  <c r="O20" i="17"/>
  <c r="P20" i="17"/>
  <c r="L20" i="17"/>
  <c r="R51" i="17"/>
  <c r="N51" i="17"/>
  <c r="J51" i="17"/>
  <c r="Q51" i="17"/>
  <c r="M51" i="17"/>
  <c r="I51" i="17"/>
  <c r="O51" i="17"/>
  <c r="K51" i="17"/>
  <c r="P51" i="17"/>
  <c r="L51" i="17"/>
  <c r="R52" i="17"/>
  <c r="N52" i="17"/>
  <c r="J52" i="17"/>
  <c r="Q52" i="17"/>
  <c r="M52" i="17"/>
  <c r="I52" i="17"/>
  <c r="P52" i="17"/>
  <c r="L52" i="17"/>
  <c r="O52" i="17"/>
  <c r="K52" i="17"/>
  <c r="R57" i="17"/>
  <c r="N57" i="17"/>
  <c r="J57" i="17"/>
  <c r="Q57" i="17"/>
  <c r="M57" i="17"/>
  <c r="I57" i="17"/>
  <c r="L57" i="17"/>
  <c r="K57" i="17"/>
  <c r="P57" i="17"/>
  <c r="O57" i="17"/>
  <c r="R65" i="17"/>
  <c r="N65" i="17"/>
  <c r="J65" i="17"/>
  <c r="Q65" i="17"/>
  <c r="M65" i="17"/>
  <c r="I65" i="17"/>
  <c r="L65" i="17"/>
  <c r="K65" i="17"/>
  <c r="P65" i="17"/>
  <c r="O65" i="17"/>
  <c r="R73" i="17"/>
  <c r="N73" i="17"/>
  <c r="J73" i="17"/>
  <c r="Q73" i="17"/>
  <c r="M73" i="17"/>
  <c r="I73" i="17"/>
  <c r="L73" i="17"/>
  <c r="K73" i="17"/>
  <c r="P73" i="17"/>
  <c r="O73" i="17"/>
  <c r="R58" i="17"/>
  <c r="N58" i="17"/>
  <c r="J58" i="17"/>
  <c r="Q58" i="17"/>
  <c r="M58" i="17"/>
  <c r="I58" i="17"/>
  <c r="P58" i="17"/>
  <c r="O58" i="17"/>
  <c r="L58" i="17"/>
  <c r="K58" i="17"/>
  <c r="R66" i="17"/>
  <c r="N66" i="17"/>
  <c r="J66" i="17"/>
  <c r="Q66" i="17"/>
  <c r="M66" i="17"/>
  <c r="I66" i="17"/>
  <c r="P66" i="17"/>
  <c r="O66" i="17"/>
  <c r="L66" i="17"/>
  <c r="K66" i="17"/>
  <c r="R74" i="17"/>
  <c r="N74" i="17"/>
  <c r="J74" i="17"/>
  <c r="Q74" i="17"/>
  <c r="M74" i="17"/>
  <c r="I74" i="17"/>
  <c r="P74" i="17"/>
  <c r="O74" i="17"/>
  <c r="L74" i="17"/>
  <c r="K74" i="17"/>
  <c r="R80" i="17"/>
  <c r="N80" i="17"/>
  <c r="J80" i="17"/>
  <c r="Q80" i="17"/>
  <c r="M80" i="17"/>
  <c r="I80" i="17"/>
  <c r="O80" i="17"/>
  <c r="K80" i="17"/>
  <c r="P80" i="17"/>
  <c r="L80" i="17"/>
  <c r="R45" i="17"/>
  <c r="N45" i="17"/>
  <c r="J45" i="17"/>
  <c r="Q45" i="17"/>
  <c r="M45" i="17"/>
  <c r="I45" i="17"/>
  <c r="O45" i="17"/>
  <c r="L45" i="17"/>
  <c r="K45" i="17"/>
  <c r="P45" i="17"/>
  <c r="R37" i="17"/>
  <c r="N37" i="17"/>
  <c r="J37" i="17"/>
  <c r="Q37" i="17"/>
  <c r="M37" i="17"/>
  <c r="I37" i="17"/>
  <c r="O37" i="17"/>
  <c r="K37" i="17"/>
  <c r="L37" i="17"/>
  <c r="P37" i="17"/>
  <c r="R29" i="17"/>
  <c r="N29" i="17"/>
  <c r="J29" i="17"/>
  <c r="Q29" i="17"/>
  <c r="M29" i="17"/>
  <c r="I29" i="17"/>
  <c r="O29" i="17"/>
  <c r="L29" i="17"/>
  <c r="K29" i="17"/>
  <c r="P29" i="17"/>
  <c r="R21" i="17"/>
  <c r="N21" i="17"/>
  <c r="J21" i="17"/>
  <c r="Q21" i="17"/>
  <c r="M21" i="17"/>
  <c r="I21" i="17"/>
  <c r="O21" i="17"/>
  <c r="L21" i="17"/>
  <c r="K21" i="17"/>
  <c r="P21" i="17"/>
  <c r="Q11" i="17"/>
  <c r="M11" i="17"/>
  <c r="I11" i="17"/>
  <c r="N11" i="17"/>
  <c r="P11" i="17"/>
  <c r="J11" i="17"/>
  <c r="R11" i="17"/>
  <c r="L11" i="17"/>
  <c r="K11" i="17"/>
  <c r="O11" i="17"/>
  <c r="R42" i="17"/>
  <c r="N42" i="17"/>
  <c r="J42" i="17"/>
  <c r="Q42" i="17"/>
  <c r="M42" i="17"/>
  <c r="I42" i="17"/>
  <c r="K42" i="17"/>
  <c r="P42" i="17"/>
  <c r="O42" i="17"/>
  <c r="L42" i="17"/>
  <c r="R34" i="17"/>
  <c r="N34" i="17"/>
  <c r="J34" i="17"/>
  <c r="Q34" i="17"/>
  <c r="M34" i="17"/>
  <c r="I34" i="17"/>
  <c r="K34" i="17"/>
  <c r="P34" i="17"/>
  <c r="O34" i="17"/>
  <c r="L34" i="17"/>
  <c r="R26" i="17"/>
  <c r="N26" i="17"/>
  <c r="J26" i="17"/>
  <c r="Q26" i="17"/>
  <c r="M26" i="17"/>
  <c r="I26" i="17"/>
  <c r="K26" i="17"/>
  <c r="P26" i="17"/>
  <c r="O26" i="17"/>
  <c r="L26" i="17"/>
  <c r="R18" i="17"/>
  <c r="N18" i="17"/>
  <c r="J18" i="17"/>
  <c r="Q18" i="17"/>
  <c r="M18" i="17"/>
  <c r="I18" i="17"/>
  <c r="K18" i="17"/>
  <c r="P18" i="17"/>
  <c r="O18" i="17"/>
  <c r="L18" i="17"/>
  <c r="R50" i="17"/>
  <c r="N50" i="17"/>
  <c r="J50" i="17"/>
  <c r="Q50" i="17"/>
  <c r="M50" i="17"/>
  <c r="I50" i="17"/>
  <c r="O50" i="17"/>
  <c r="K50" i="17"/>
  <c r="P50" i="17"/>
  <c r="L50" i="17"/>
  <c r="R53" i="17"/>
  <c r="N53" i="17"/>
  <c r="J53" i="17"/>
  <c r="Q53" i="17"/>
  <c r="M53" i="17"/>
  <c r="I53" i="17"/>
  <c r="P53" i="17"/>
  <c r="L53" i="17"/>
  <c r="O53" i="17"/>
  <c r="K53" i="17"/>
  <c r="R59" i="17"/>
  <c r="N59" i="17"/>
  <c r="J59" i="17"/>
  <c r="Q59" i="17"/>
  <c r="M59" i="17"/>
  <c r="I59" i="17"/>
  <c r="L59" i="17"/>
  <c r="K59" i="17"/>
  <c r="P59" i="17"/>
  <c r="O59" i="17"/>
  <c r="R67" i="17"/>
  <c r="N67" i="17"/>
  <c r="J67" i="17"/>
  <c r="Q67" i="17"/>
  <c r="M67" i="17"/>
  <c r="I67" i="17"/>
  <c r="L67" i="17"/>
  <c r="K67" i="17"/>
  <c r="P67" i="17"/>
  <c r="O67" i="17"/>
  <c r="R75" i="17"/>
  <c r="N75" i="17"/>
  <c r="J75" i="17"/>
  <c r="Q75" i="17"/>
  <c r="M75" i="17"/>
  <c r="I75" i="17"/>
  <c r="L75" i="17"/>
  <c r="K75" i="17"/>
  <c r="P75" i="17"/>
  <c r="O75" i="17"/>
  <c r="R60" i="17"/>
  <c r="N60" i="17"/>
  <c r="J60" i="17"/>
  <c r="Q60" i="17"/>
  <c r="M60" i="17"/>
  <c r="I60" i="17"/>
  <c r="P60" i="17"/>
  <c r="O60" i="17"/>
  <c r="L60" i="17"/>
  <c r="K60" i="17"/>
  <c r="R68" i="17"/>
  <c r="N68" i="17"/>
  <c r="J68" i="17"/>
  <c r="Q68" i="17"/>
  <c r="M68" i="17"/>
  <c r="I68" i="17"/>
  <c r="P68" i="17"/>
  <c r="O68" i="17"/>
  <c r="L68" i="17"/>
  <c r="K68" i="17"/>
  <c r="R76" i="17"/>
  <c r="N76" i="17"/>
  <c r="J76" i="17"/>
  <c r="Q76" i="17"/>
  <c r="M76" i="17"/>
  <c r="I76" i="17"/>
  <c r="P76" i="17"/>
  <c r="O76" i="17"/>
  <c r="L76" i="17"/>
  <c r="K76" i="17"/>
  <c r="R81" i="17"/>
  <c r="N81" i="17"/>
  <c r="J81" i="17"/>
  <c r="Q81" i="17"/>
  <c r="M81" i="17"/>
  <c r="I81" i="17"/>
  <c r="O81" i="17"/>
  <c r="K81" i="17"/>
  <c r="P81" i="17"/>
  <c r="L81" i="17"/>
  <c r="R43" i="17"/>
  <c r="N43" i="17"/>
  <c r="J43" i="17"/>
  <c r="Q43" i="17"/>
  <c r="M43" i="17"/>
  <c r="I43" i="17"/>
  <c r="O43" i="17"/>
  <c r="L43" i="17"/>
  <c r="K43" i="17"/>
  <c r="P43" i="17"/>
  <c r="R35" i="17"/>
  <c r="N35" i="17"/>
  <c r="J35" i="17"/>
  <c r="Q35" i="17"/>
  <c r="M35" i="17"/>
  <c r="I35" i="17"/>
  <c r="O35" i="17"/>
  <c r="K35" i="17"/>
  <c r="L35" i="17"/>
  <c r="P35" i="17"/>
  <c r="R27" i="17"/>
  <c r="N27" i="17"/>
  <c r="J27" i="17"/>
  <c r="Q27" i="17"/>
  <c r="M27" i="17"/>
  <c r="I27" i="17"/>
  <c r="O27" i="17"/>
  <c r="K27" i="17"/>
  <c r="L27" i="17"/>
  <c r="P27" i="17"/>
  <c r="R19" i="17"/>
  <c r="N19" i="17"/>
  <c r="J19" i="17"/>
  <c r="Q19" i="17"/>
  <c r="M19" i="17"/>
  <c r="I19" i="17"/>
  <c r="O19" i="17"/>
  <c r="K19" i="17"/>
  <c r="L19" i="17"/>
  <c r="P19" i="17"/>
  <c r="O21" i="16"/>
  <c r="K21" i="16"/>
  <c r="R21" i="16"/>
  <c r="N21" i="16"/>
  <c r="J21" i="16"/>
  <c r="M21" i="16"/>
  <c r="L21" i="16"/>
  <c r="Q21" i="16"/>
  <c r="I21" i="16"/>
  <c r="P21" i="16"/>
  <c r="O13" i="16"/>
  <c r="K13" i="16"/>
  <c r="R13" i="16"/>
  <c r="N13" i="16"/>
  <c r="J13" i="16"/>
  <c r="M13" i="16"/>
  <c r="L13" i="16"/>
  <c r="I13" i="16"/>
  <c r="Q13" i="16"/>
  <c r="P13" i="16"/>
  <c r="O44" i="16"/>
  <c r="K44" i="16"/>
  <c r="R44" i="16"/>
  <c r="N44" i="16"/>
  <c r="J44" i="16"/>
  <c r="M44" i="16"/>
  <c r="L44" i="16"/>
  <c r="Q44" i="16"/>
  <c r="I44" i="16"/>
  <c r="P44" i="16"/>
  <c r="O54" i="16"/>
  <c r="K54" i="16"/>
  <c r="R54" i="16"/>
  <c r="N54" i="16"/>
  <c r="J54" i="16"/>
  <c r="Q54" i="16"/>
  <c r="M54" i="16"/>
  <c r="I54" i="16"/>
  <c r="P54" i="16"/>
  <c r="L54" i="16"/>
  <c r="O23" i="16"/>
  <c r="K23" i="16"/>
  <c r="R23" i="16"/>
  <c r="N23" i="16"/>
  <c r="J23" i="16"/>
  <c r="Q23" i="16"/>
  <c r="I23" i="16"/>
  <c r="P23" i="16"/>
  <c r="M23" i="16"/>
  <c r="L23" i="16"/>
  <c r="O39" i="16"/>
  <c r="K39" i="16"/>
  <c r="R39" i="16"/>
  <c r="N39" i="16"/>
  <c r="J39" i="16"/>
  <c r="L39" i="16"/>
  <c r="Q39" i="16"/>
  <c r="I39" i="16"/>
  <c r="M39" i="16"/>
  <c r="P39" i="16"/>
  <c r="O28" i="16"/>
  <c r="K28" i="16"/>
  <c r="R28" i="16"/>
  <c r="N28" i="16"/>
  <c r="J28" i="16"/>
  <c r="M28" i="16"/>
  <c r="L28" i="16"/>
  <c r="Q28" i="16"/>
  <c r="I28" i="16"/>
  <c r="P28" i="16"/>
  <c r="O18" i="16"/>
  <c r="K18" i="16"/>
  <c r="R18" i="16"/>
  <c r="N18" i="16"/>
  <c r="J18" i="16"/>
  <c r="P18" i="16"/>
  <c r="M18" i="16"/>
  <c r="I18" i="16"/>
  <c r="Q18" i="16"/>
  <c r="L18" i="16"/>
  <c r="O34" i="16"/>
  <c r="K34" i="16"/>
  <c r="R34" i="16"/>
  <c r="N34" i="16"/>
  <c r="J34" i="16"/>
  <c r="Q34" i="16"/>
  <c r="I34" i="16"/>
  <c r="P34" i="16"/>
  <c r="M34" i="16"/>
  <c r="L34" i="16"/>
  <c r="O50" i="16"/>
  <c r="K50" i="16"/>
  <c r="R50" i="16"/>
  <c r="N50" i="16"/>
  <c r="J50" i="16"/>
  <c r="Q50" i="16"/>
  <c r="I50" i="16"/>
  <c r="P50" i="16"/>
  <c r="M50" i="16"/>
  <c r="L50" i="16"/>
  <c r="O41" i="16"/>
  <c r="K41" i="16"/>
  <c r="R41" i="16"/>
  <c r="N41" i="16"/>
  <c r="J41" i="16"/>
  <c r="P41" i="16"/>
  <c r="M41" i="16"/>
  <c r="L41" i="16"/>
  <c r="Q41" i="16"/>
  <c r="I41" i="16"/>
  <c r="R57" i="16"/>
  <c r="N57" i="16"/>
  <c r="J57" i="16"/>
  <c r="Q57" i="16"/>
  <c r="M57" i="16"/>
  <c r="I57" i="16"/>
  <c r="O57" i="16"/>
  <c r="L57" i="16"/>
  <c r="K57" i="16"/>
  <c r="P57" i="16"/>
  <c r="R65" i="16"/>
  <c r="N65" i="16"/>
  <c r="J65" i="16"/>
  <c r="Q65" i="16"/>
  <c r="M65" i="16"/>
  <c r="I65" i="16"/>
  <c r="O65" i="16"/>
  <c r="L65" i="16"/>
  <c r="K65" i="16"/>
  <c r="P65" i="16"/>
  <c r="R73" i="16"/>
  <c r="N73" i="16"/>
  <c r="J73" i="16"/>
  <c r="Q73" i="16"/>
  <c r="M73" i="16"/>
  <c r="I73" i="16"/>
  <c r="O73" i="16"/>
  <c r="L73" i="16"/>
  <c r="K73" i="16"/>
  <c r="P73" i="16"/>
  <c r="R80" i="16"/>
  <c r="N80" i="16"/>
  <c r="J80" i="16"/>
  <c r="Q80" i="16"/>
  <c r="M80" i="16"/>
  <c r="I80" i="16"/>
  <c r="O80" i="16"/>
  <c r="K80" i="16"/>
  <c r="P80" i="16"/>
  <c r="L80" i="16"/>
  <c r="R58" i="16"/>
  <c r="N58" i="16"/>
  <c r="J58" i="16"/>
  <c r="Q58" i="16"/>
  <c r="M58" i="16"/>
  <c r="I58" i="16"/>
  <c r="K58" i="16"/>
  <c r="P58" i="16"/>
  <c r="O58" i="16"/>
  <c r="L58" i="16"/>
  <c r="R66" i="16"/>
  <c r="N66" i="16"/>
  <c r="J66" i="16"/>
  <c r="Q66" i="16"/>
  <c r="M66" i="16"/>
  <c r="I66" i="16"/>
  <c r="K66" i="16"/>
  <c r="P66" i="16"/>
  <c r="O66" i="16"/>
  <c r="L66" i="16"/>
  <c r="R74" i="16"/>
  <c r="N74" i="16"/>
  <c r="J74" i="16"/>
  <c r="Q74" i="16"/>
  <c r="M74" i="16"/>
  <c r="I74" i="16"/>
  <c r="K74" i="16"/>
  <c r="P74" i="16"/>
  <c r="O74" i="16"/>
  <c r="L74" i="16"/>
  <c r="O20" i="16"/>
  <c r="K20" i="16"/>
  <c r="R20" i="16"/>
  <c r="N20" i="16"/>
  <c r="J20" i="16"/>
  <c r="L20" i="16"/>
  <c r="Q20" i="16"/>
  <c r="I20" i="16"/>
  <c r="M20" i="16"/>
  <c r="P20" i="16"/>
  <c r="O12" i="16"/>
  <c r="K12" i="16"/>
  <c r="R12" i="16"/>
  <c r="N12" i="16"/>
  <c r="J12" i="16"/>
  <c r="L12" i="16"/>
  <c r="Q12" i="16"/>
  <c r="I12" i="16"/>
  <c r="M12" i="16"/>
  <c r="P12" i="16"/>
  <c r="O48" i="16"/>
  <c r="K48" i="16"/>
  <c r="R48" i="16"/>
  <c r="N48" i="16"/>
  <c r="J48" i="16"/>
  <c r="M48" i="16"/>
  <c r="L48" i="16"/>
  <c r="Q48" i="16"/>
  <c r="I48" i="16"/>
  <c r="P48" i="16"/>
  <c r="O32" i="16"/>
  <c r="K32" i="16"/>
  <c r="R32" i="16"/>
  <c r="N32" i="16"/>
  <c r="J32" i="16"/>
  <c r="M32" i="16"/>
  <c r="L32" i="16"/>
  <c r="P32" i="16"/>
  <c r="Q32" i="16"/>
  <c r="I32" i="16"/>
  <c r="O27" i="16"/>
  <c r="K27" i="16"/>
  <c r="R27" i="16"/>
  <c r="N27" i="16"/>
  <c r="J27" i="16"/>
  <c r="L27" i="16"/>
  <c r="Q27" i="16"/>
  <c r="I27" i="16"/>
  <c r="P27" i="16"/>
  <c r="M27" i="16"/>
  <c r="O43" i="16"/>
  <c r="K43" i="16"/>
  <c r="R43" i="16"/>
  <c r="N43" i="16"/>
  <c r="J43" i="16"/>
  <c r="L43" i="16"/>
  <c r="Q43" i="16"/>
  <c r="I43" i="16"/>
  <c r="P43" i="16"/>
  <c r="M43" i="16"/>
  <c r="O36" i="16"/>
  <c r="K36" i="16"/>
  <c r="R36" i="16"/>
  <c r="N36" i="16"/>
  <c r="J36" i="16"/>
  <c r="M36" i="16"/>
  <c r="L36" i="16"/>
  <c r="Q36" i="16"/>
  <c r="I36" i="16"/>
  <c r="P36" i="16"/>
  <c r="O22" i="16"/>
  <c r="K22" i="16"/>
  <c r="R22" i="16"/>
  <c r="N22" i="16"/>
  <c r="J22" i="16"/>
  <c r="P22" i="16"/>
  <c r="L22" i="16"/>
  <c r="M22" i="16"/>
  <c r="Q22" i="16"/>
  <c r="I22" i="16"/>
  <c r="O38" i="16"/>
  <c r="K38" i="16"/>
  <c r="R38" i="16"/>
  <c r="N38" i="16"/>
  <c r="J38" i="16"/>
  <c r="Q38" i="16"/>
  <c r="I38" i="16"/>
  <c r="P38" i="16"/>
  <c r="M38" i="16"/>
  <c r="L38" i="16"/>
  <c r="O29" i="16"/>
  <c r="K29" i="16"/>
  <c r="R29" i="16"/>
  <c r="N29" i="16"/>
  <c r="J29" i="16"/>
  <c r="P29" i="16"/>
  <c r="M29" i="16"/>
  <c r="Q29" i="16"/>
  <c r="L29" i="16"/>
  <c r="I29" i="16"/>
  <c r="O45" i="16"/>
  <c r="K45" i="16"/>
  <c r="R45" i="16"/>
  <c r="N45" i="16"/>
  <c r="J45" i="16"/>
  <c r="P45" i="16"/>
  <c r="M45" i="16"/>
  <c r="L45" i="16"/>
  <c r="Q45" i="16"/>
  <c r="I45" i="16"/>
  <c r="R59" i="16"/>
  <c r="N59" i="16"/>
  <c r="J59" i="16"/>
  <c r="Q59" i="16"/>
  <c r="M59" i="16"/>
  <c r="I59" i="16"/>
  <c r="O59" i="16"/>
  <c r="L59" i="16"/>
  <c r="K59" i="16"/>
  <c r="P59" i="16"/>
  <c r="R67" i="16"/>
  <c r="N67" i="16"/>
  <c r="J67" i="16"/>
  <c r="Q67" i="16"/>
  <c r="M67" i="16"/>
  <c r="I67" i="16"/>
  <c r="O67" i="16"/>
  <c r="L67" i="16"/>
  <c r="K67" i="16"/>
  <c r="P67" i="16"/>
  <c r="R75" i="16"/>
  <c r="N75" i="16"/>
  <c r="J75" i="16"/>
  <c r="Q75" i="16"/>
  <c r="M75" i="16"/>
  <c r="I75" i="16"/>
  <c r="O75" i="16"/>
  <c r="L75" i="16"/>
  <c r="K75" i="16"/>
  <c r="P75" i="16"/>
  <c r="R81" i="16"/>
  <c r="N81" i="16"/>
  <c r="J81" i="16"/>
  <c r="Q81" i="16"/>
  <c r="M81" i="16"/>
  <c r="I81" i="16"/>
  <c r="O81" i="16"/>
  <c r="K81" i="16"/>
  <c r="P81" i="16"/>
  <c r="L81" i="16"/>
  <c r="R60" i="16"/>
  <c r="N60" i="16"/>
  <c r="J60" i="16"/>
  <c r="Q60" i="16"/>
  <c r="M60" i="16"/>
  <c r="I60" i="16"/>
  <c r="K60" i="16"/>
  <c r="P60" i="16"/>
  <c r="O60" i="16"/>
  <c r="L60" i="16"/>
  <c r="R68" i="16"/>
  <c r="N68" i="16"/>
  <c r="J68" i="16"/>
  <c r="Q68" i="16"/>
  <c r="M68" i="16"/>
  <c r="I68" i="16"/>
  <c r="K68" i="16"/>
  <c r="P68" i="16"/>
  <c r="O68" i="16"/>
  <c r="L68" i="16"/>
  <c r="R76" i="16"/>
  <c r="N76" i="16"/>
  <c r="J76" i="16"/>
  <c r="Q76" i="16"/>
  <c r="M76" i="16"/>
  <c r="I76" i="16"/>
  <c r="K76" i="16"/>
  <c r="P76" i="16"/>
  <c r="O76" i="16"/>
  <c r="L76" i="16"/>
  <c r="O6" i="16"/>
  <c r="K6" i="16"/>
  <c r="P6" i="16"/>
  <c r="J6" i="16"/>
  <c r="N6" i="16"/>
  <c r="I6" i="16"/>
  <c r="R6" i="16"/>
  <c r="Q6" i="16"/>
  <c r="M6" i="16"/>
  <c r="L6" i="16"/>
  <c r="O17" i="16"/>
  <c r="K17" i="16"/>
  <c r="R17" i="16"/>
  <c r="N17" i="16"/>
  <c r="J17" i="16"/>
  <c r="M17" i="16"/>
  <c r="L17" i="16"/>
  <c r="I17" i="16"/>
  <c r="Q17" i="16"/>
  <c r="P17" i="16"/>
  <c r="O24" i="16"/>
  <c r="K24" i="16"/>
  <c r="R24" i="16"/>
  <c r="N24" i="16"/>
  <c r="J24" i="16"/>
  <c r="L24" i="16"/>
  <c r="P24" i="16"/>
  <c r="Q24" i="16"/>
  <c r="I24" i="16"/>
  <c r="M24" i="16"/>
  <c r="O52" i="16"/>
  <c r="K52" i="16"/>
  <c r="R52" i="16"/>
  <c r="N52" i="16"/>
  <c r="J52" i="16"/>
  <c r="Q52" i="16"/>
  <c r="M52" i="16"/>
  <c r="I52" i="16"/>
  <c r="P52" i="16"/>
  <c r="L52" i="16"/>
  <c r="O15" i="16"/>
  <c r="K15" i="16"/>
  <c r="R15" i="16"/>
  <c r="N15" i="16"/>
  <c r="J15" i="16"/>
  <c r="Q15" i="16"/>
  <c r="I15" i="16"/>
  <c r="P15" i="16"/>
  <c r="L15" i="16"/>
  <c r="M15" i="16"/>
  <c r="O31" i="16"/>
  <c r="K31" i="16"/>
  <c r="R31" i="16"/>
  <c r="N31" i="16"/>
  <c r="J31" i="16"/>
  <c r="L31" i="16"/>
  <c r="Q31" i="16"/>
  <c r="I31" i="16"/>
  <c r="P31" i="16"/>
  <c r="M31" i="16"/>
  <c r="O47" i="16"/>
  <c r="K47" i="16"/>
  <c r="R47" i="16"/>
  <c r="N47" i="16"/>
  <c r="J47" i="16"/>
  <c r="L47" i="16"/>
  <c r="Q47" i="16"/>
  <c r="I47" i="16"/>
  <c r="P47" i="16"/>
  <c r="M47" i="16"/>
  <c r="O11" i="16"/>
  <c r="K11" i="16"/>
  <c r="R11" i="16"/>
  <c r="M11" i="16"/>
  <c r="Q11" i="16"/>
  <c r="L11" i="16"/>
  <c r="N11" i="16"/>
  <c r="J11" i="16"/>
  <c r="I11" i="16"/>
  <c r="P11" i="16"/>
  <c r="O26" i="16"/>
  <c r="K26" i="16"/>
  <c r="R26" i="16"/>
  <c r="N26" i="16"/>
  <c r="J26" i="16"/>
  <c r="Q26" i="16"/>
  <c r="I26" i="16"/>
  <c r="P26" i="16"/>
  <c r="M26" i="16"/>
  <c r="L26" i="16"/>
  <c r="O42" i="16"/>
  <c r="K42" i="16"/>
  <c r="R42" i="16"/>
  <c r="N42" i="16"/>
  <c r="J42" i="16"/>
  <c r="Q42" i="16"/>
  <c r="I42" i="16"/>
  <c r="P42" i="16"/>
  <c r="M42" i="16"/>
  <c r="L42" i="16"/>
  <c r="O33" i="16"/>
  <c r="K33" i="16"/>
  <c r="R33" i="16"/>
  <c r="N33" i="16"/>
  <c r="J33" i="16"/>
  <c r="P33" i="16"/>
  <c r="M33" i="16"/>
  <c r="L33" i="16"/>
  <c r="Q33" i="16"/>
  <c r="I33" i="16"/>
  <c r="O49" i="16"/>
  <c r="K49" i="16"/>
  <c r="R49" i="16"/>
  <c r="N49" i="16"/>
  <c r="J49" i="16"/>
  <c r="P49" i="16"/>
  <c r="M49" i="16"/>
  <c r="L49" i="16"/>
  <c r="Q49" i="16"/>
  <c r="I49" i="16"/>
  <c r="R61" i="16"/>
  <c r="N61" i="16"/>
  <c r="J61" i="16"/>
  <c r="Q61" i="16"/>
  <c r="M61" i="16"/>
  <c r="I61" i="16"/>
  <c r="O61" i="16"/>
  <c r="L61" i="16"/>
  <c r="K61" i="16"/>
  <c r="P61" i="16"/>
  <c r="R69" i="16"/>
  <c r="N69" i="16"/>
  <c r="J69" i="16"/>
  <c r="Q69" i="16"/>
  <c r="M69" i="16"/>
  <c r="I69" i="16"/>
  <c r="O69" i="16"/>
  <c r="L69" i="16"/>
  <c r="K69" i="16"/>
  <c r="P69" i="16"/>
  <c r="R77" i="16"/>
  <c r="N77" i="16"/>
  <c r="J77" i="16"/>
  <c r="Q77" i="16"/>
  <c r="M77" i="16"/>
  <c r="I77" i="16"/>
  <c r="O77" i="16"/>
  <c r="L77" i="16"/>
  <c r="K77" i="16"/>
  <c r="P77" i="16"/>
  <c r="R82" i="16"/>
  <c r="N82" i="16"/>
  <c r="J82" i="16"/>
  <c r="Q82" i="16"/>
  <c r="M82" i="16"/>
  <c r="I82" i="16"/>
  <c r="P82" i="16"/>
  <c r="O82" i="16"/>
  <c r="K82" i="16"/>
  <c r="L82" i="16"/>
  <c r="R62" i="16"/>
  <c r="N62" i="16"/>
  <c r="J62" i="16"/>
  <c r="Q62" i="16"/>
  <c r="M62" i="16"/>
  <c r="I62" i="16"/>
  <c r="K62" i="16"/>
  <c r="P62" i="16"/>
  <c r="O62" i="16"/>
  <c r="L62" i="16"/>
  <c r="R70" i="16"/>
  <c r="N70" i="16"/>
  <c r="J70" i="16"/>
  <c r="Q70" i="16"/>
  <c r="M70" i="16"/>
  <c r="I70" i="16"/>
  <c r="K70" i="16"/>
  <c r="P70" i="16"/>
  <c r="O70" i="16"/>
  <c r="L70" i="16"/>
  <c r="R78" i="16"/>
  <c r="N78" i="16"/>
  <c r="J78" i="16"/>
  <c r="Q78" i="16"/>
  <c r="M78" i="16"/>
  <c r="I78" i="16"/>
  <c r="K78" i="16"/>
  <c r="P78" i="16"/>
  <c r="O78" i="16"/>
  <c r="L78" i="16"/>
  <c r="O16" i="16"/>
  <c r="K16" i="16"/>
  <c r="R16" i="16"/>
  <c r="N16" i="16"/>
  <c r="J16" i="16"/>
  <c r="L16" i="16"/>
  <c r="Q16" i="16"/>
  <c r="I16" i="16"/>
  <c r="M16" i="16"/>
  <c r="P16" i="16"/>
  <c r="O40" i="16"/>
  <c r="K40" i="16"/>
  <c r="R40" i="16"/>
  <c r="N40" i="16"/>
  <c r="J40" i="16"/>
  <c r="M40" i="16"/>
  <c r="L40" i="16"/>
  <c r="Q40" i="16"/>
  <c r="I40" i="16"/>
  <c r="P40" i="16"/>
  <c r="O53" i="16"/>
  <c r="K53" i="16"/>
  <c r="R53" i="16"/>
  <c r="N53" i="16"/>
  <c r="J53" i="16"/>
  <c r="Q53" i="16"/>
  <c r="M53" i="16"/>
  <c r="I53" i="16"/>
  <c r="P53" i="16"/>
  <c r="L53" i="16"/>
  <c r="O19" i="16"/>
  <c r="K19" i="16"/>
  <c r="R19" i="16"/>
  <c r="N19" i="16"/>
  <c r="J19" i="16"/>
  <c r="Q19" i="16"/>
  <c r="I19" i="16"/>
  <c r="P19" i="16"/>
  <c r="L19" i="16"/>
  <c r="M19" i="16"/>
  <c r="O35" i="16"/>
  <c r="K35" i="16"/>
  <c r="R35" i="16"/>
  <c r="N35" i="16"/>
  <c r="J35" i="16"/>
  <c r="L35" i="16"/>
  <c r="Q35" i="16"/>
  <c r="I35" i="16"/>
  <c r="P35" i="16"/>
  <c r="M35" i="16"/>
  <c r="O51" i="16"/>
  <c r="K51" i="16"/>
  <c r="R51" i="16"/>
  <c r="N51" i="16"/>
  <c r="J51" i="16"/>
  <c r="L51" i="16"/>
  <c r="Q51" i="16"/>
  <c r="I51" i="16"/>
  <c r="P51" i="16"/>
  <c r="M51" i="16"/>
  <c r="O14" i="16"/>
  <c r="K14" i="16"/>
  <c r="R14" i="16"/>
  <c r="N14" i="16"/>
  <c r="J14" i="16"/>
  <c r="P14" i="16"/>
  <c r="M14" i="16"/>
  <c r="I14" i="16"/>
  <c r="Q14" i="16"/>
  <c r="L14" i="16"/>
  <c r="O30" i="16"/>
  <c r="K30" i="16"/>
  <c r="R30" i="16"/>
  <c r="N30" i="16"/>
  <c r="J30" i="16"/>
  <c r="Q30" i="16"/>
  <c r="I30" i="16"/>
  <c r="P30" i="16"/>
  <c r="M30" i="16"/>
  <c r="L30" i="16"/>
  <c r="O46" i="16"/>
  <c r="K46" i="16"/>
  <c r="R46" i="16"/>
  <c r="N46" i="16"/>
  <c r="J46" i="16"/>
  <c r="Q46" i="16"/>
  <c r="I46" i="16"/>
  <c r="P46" i="16"/>
  <c r="M46" i="16"/>
  <c r="L46" i="16"/>
  <c r="O37" i="16"/>
  <c r="K37" i="16"/>
  <c r="R37" i="16"/>
  <c r="N37" i="16"/>
  <c r="J37" i="16"/>
  <c r="P37" i="16"/>
  <c r="M37" i="16"/>
  <c r="Q37" i="16"/>
  <c r="L37" i="16"/>
  <c r="I37" i="16"/>
  <c r="R55" i="16"/>
  <c r="Q55" i="16"/>
  <c r="O55" i="16"/>
  <c r="K55" i="16"/>
  <c r="N55" i="16"/>
  <c r="J55" i="16"/>
  <c r="M55" i="16"/>
  <c r="I55" i="16"/>
  <c r="P55" i="16"/>
  <c r="L55" i="16"/>
  <c r="R63" i="16"/>
  <c r="N63" i="16"/>
  <c r="J63" i="16"/>
  <c r="Q63" i="16"/>
  <c r="M63" i="16"/>
  <c r="I63" i="16"/>
  <c r="O63" i="16"/>
  <c r="L63" i="16"/>
  <c r="K63" i="16"/>
  <c r="P63" i="16"/>
  <c r="R71" i="16"/>
  <c r="N71" i="16"/>
  <c r="J71" i="16"/>
  <c r="Q71" i="16"/>
  <c r="M71" i="16"/>
  <c r="I71" i="16"/>
  <c r="O71" i="16"/>
  <c r="L71" i="16"/>
  <c r="K71" i="16"/>
  <c r="P71" i="16"/>
  <c r="R79" i="16"/>
  <c r="N79" i="16"/>
  <c r="J79" i="16"/>
  <c r="Q79" i="16"/>
  <c r="M79" i="16"/>
  <c r="I79" i="16"/>
  <c r="O79" i="16"/>
  <c r="P79" i="16"/>
  <c r="L79" i="16"/>
  <c r="K79" i="16"/>
  <c r="R56" i="16"/>
  <c r="N56" i="16"/>
  <c r="J56" i="16"/>
  <c r="Q56" i="16"/>
  <c r="M56" i="16"/>
  <c r="I56" i="16"/>
  <c r="K56" i="16"/>
  <c r="P56" i="16"/>
  <c r="O56" i="16"/>
  <c r="L56" i="16"/>
  <c r="R64" i="16"/>
  <c r="N64" i="16"/>
  <c r="J64" i="16"/>
  <c r="Q64" i="16"/>
  <c r="M64" i="16"/>
  <c r="I64" i="16"/>
  <c r="K64" i="16"/>
  <c r="P64" i="16"/>
  <c r="O64" i="16"/>
  <c r="L64" i="16"/>
  <c r="R72" i="16"/>
  <c r="N72" i="16"/>
  <c r="J72" i="16"/>
  <c r="Q72" i="16"/>
  <c r="M72" i="16"/>
  <c r="I72" i="16"/>
  <c r="K72" i="16"/>
  <c r="P72" i="16"/>
  <c r="O72" i="16"/>
  <c r="L72" i="16"/>
  <c r="R83" i="16"/>
  <c r="N83" i="16"/>
  <c r="J83" i="16"/>
  <c r="Q83" i="16"/>
  <c r="M83" i="16"/>
  <c r="I83" i="16"/>
  <c r="P83" i="16"/>
  <c r="L83" i="16"/>
  <c r="O83" i="16"/>
  <c r="K83" i="16"/>
  <c r="Q37" i="15"/>
  <c r="M37" i="15"/>
  <c r="I37" i="15"/>
  <c r="P37" i="15"/>
  <c r="L37" i="15"/>
  <c r="O37" i="15"/>
  <c r="N37" i="15"/>
  <c r="K37" i="15"/>
  <c r="R37" i="15"/>
  <c r="J37" i="15"/>
  <c r="Q41" i="15"/>
  <c r="M41" i="15"/>
  <c r="I41" i="15"/>
  <c r="P41" i="15"/>
  <c r="L41" i="15"/>
  <c r="O41" i="15"/>
  <c r="N41" i="15"/>
  <c r="K41" i="15"/>
  <c r="R41" i="15"/>
  <c r="J41" i="15"/>
  <c r="Q45" i="15"/>
  <c r="M45" i="15"/>
  <c r="I45" i="15"/>
  <c r="P45" i="15"/>
  <c r="L45" i="15"/>
  <c r="O45" i="15"/>
  <c r="N45" i="15"/>
  <c r="K45" i="15"/>
  <c r="R45" i="15"/>
  <c r="J45" i="15"/>
  <c r="Q49" i="15"/>
  <c r="M49" i="15"/>
  <c r="I49" i="15"/>
  <c r="P49" i="15"/>
  <c r="L49" i="15"/>
  <c r="O49" i="15"/>
  <c r="N49" i="15"/>
  <c r="K49" i="15"/>
  <c r="R49" i="15"/>
  <c r="J49" i="15"/>
  <c r="Q53" i="15"/>
  <c r="M53" i="15"/>
  <c r="I53" i="15"/>
  <c r="P53" i="15"/>
  <c r="L53" i="15"/>
  <c r="O53" i="15"/>
  <c r="N53" i="15"/>
  <c r="K53" i="15"/>
  <c r="R53" i="15"/>
  <c r="J53" i="15"/>
  <c r="Q61" i="15"/>
  <c r="M61" i="15"/>
  <c r="I61" i="15"/>
  <c r="P61" i="15"/>
  <c r="K61" i="15"/>
  <c r="O61" i="15"/>
  <c r="J61" i="15"/>
  <c r="N61" i="15"/>
  <c r="R61" i="15"/>
  <c r="L61" i="15"/>
  <c r="R68" i="15"/>
  <c r="N68" i="15"/>
  <c r="J68" i="15"/>
  <c r="Q68" i="15"/>
  <c r="M68" i="15"/>
  <c r="I68" i="15"/>
  <c r="O68" i="15"/>
  <c r="K68" i="15"/>
  <c r="L68" i="15"/>
  <c r="P68" i="15"/>
  <c r="R72" i="15"/>
  <c r="N72" i="15"/>
  <c r="J72" i="15"/>
  <c r="Q72" i="15"/>
  <c r="M72" i="15"/>
  <c r="I72" i="15"/>
  <c r="O72" i="15"/>
  <c r="K72" i="15"/>
  <c r="L72" i="15"/>
  <c r="P72" i="15"/>
  <c r="R76" i="15"/>
  <c r="N76" i="15"/>
  <c r="J76" i="15"/>
  <c r="Q76" i="15"/>
  <c r="M76" i="15"/>
  <c r="I76" i="15"/>
  <c r="O76" i="15"/>
  <c r="K76" i="15"/>
  <c r="L76" i="15"/>
  <c r="P76" i="15"/>
  <c r="R78" i="15"/>
  <c r="N78" i="15"/>
  <c r="J78" i="15"/>
  <c r="Q78" i="15"/>
  <c r="M78" i="15"/>
  <c r="I78" i="15"/>
  <c r="P78" i="15"/>
  <c r="L78" i="15"/>
  <c r="O78" i="15"/>
  <c r="K78" i="15"/>
  <c r="R82" i="15"/>
  <c r="N82" i="15"/>
  <c r="J82" i="15"/>
  <c r="Q82" i="15"/>
  <c r="M82" i="15"/>
  <c r="I82" i="15"/>
  <c r="P82" i="15"/>
  <c r="L82" i="15"/>
  <c r="O82" i="15"/>
  <c r="K82" i="15"/>
  <c r="R67" i="15"/>
  <c r="N67" i="15"/>
  <c r="J67" i="15"/>
  <c r="Q67" i="15"/>
  <c r="M67" i="15"/>
  <c r="I67" i="15"/>
  <c r="O67" i="15"/>
  <c r="L67" i="15"/>
  <c r="K67" i="15"/>
  <c r="P67" i="15"/>
  <c r="Q38" i="15"/>
  <c r="M38" i="15"/>
  <c r="I38" i="15"/>
  <c r="P38" i="15"/>
  <c r="L38" i="15"/>
  <c r="K38" i="15"/>
  <c r="R38" i="15"/>
  <c r="J38" i="15"/>
  <c r="O38" i="15"/>
  <c r="N38" i="15"/>
  <c r="Q42" i="15"/>
  <c r="M42" i="15"/>
  <c r="I42" i="15"/>
  <c r="P42" i="15"/>
  <c r="L42" i="15"/>
  <c r="K42" i="15"/>
  <c r="R42" i="15"/>
  <c r="J42" i="15"/>
  <c r="O42" i="15"/>
  <c r="N42" i="15"/>
  <c r="Q46" i="15"/>
  <c r="M46" i="15"/>
  <c r="I46" i="15"/>
  <c r="P46" i="15"/>
  <c r="L46" i="15"/>
  <c r="K46" i="15"/>
  <c r="R46" i="15"/>
  <c r="J46" i="15"/>
  <c r="O46" i="15"/>
  <c r="N46" i="15"/>
  <c r="Q50" i="15"/>
  <c r="M50" i="15"/>
  <c r="I50" i="15"/>
  <c r="P50" i="15"/>
  <c r="L50" i="15"/>
  <c r="K50" i="15"/>
  <c r="R50" i="15"/>
  <c r="J50" i="15"/>
  <c r="O50" i="15"/>
  <c r="N50" i="15"/>
  <c r="Q54" i="15"/>
  <c r="M54" i="15"/>
  <c r="I54" i="15"/>
  <c r="P54" i="15"/>
  <c r="L54" i="15"/>
  <c r="K54" i="15"/>
  <c r="N54" i="15"/>
  <c r="R54" i="15"/>
  <c r="J54" i="15"/>
  <c r="O54" i="15"/>
  <c r="Q58" i="15"/>
  <c r="M58" i="15"/>
  <c r="I58" i="15"/>
  <c r="N58" i="15"/>
  <c r="R58" i="15"/>
  <c r="L58" i="15"/>
  <c r="J58" i="15"/>
  <c r="P58" i="15"/>
  <c r="O58" i="15"/>
  <c r="K58" i="15"/>
  <c r="R69" i="15"/>
  <c r="N69" i="15"/>
  <c r="J69" i="15"/>
  <c r="Q69" i="15"/>
  <c r="M69" i="15"/>
  <c r="I69" i="15"/>
  <c r="O69" i="15"/>
  <c r="K69" i="15"/>
  <c r="L69" i="15"/>
  <c r="P69" i="15"/>
  <c r="R73" i="15"/>
  <c r="N73" i="15"/>
  <c r="J73" i="15"/>
  <c r="Q73" i="15"/>
  <c r="M73" i="15"/>
  <c r="I73" i="15"/>
  <c r="O73" i="15"/>
  <c r="K73" i="15"/>
  <c r="L73" i="15"/>
  <c r="P73" i="15"/>
  <c r="Q59" i="15"/>
  <c r="M59" i="15"/>
  <c r="I59" i="15"/>
  <c r="N59" i="15"/>
  <c r="R59" i="15"/>
  <c r="L59" i="15"/>
  <c r="P59" i="15"/>
  <c r="K59" i="15"/>
  <c r="J59" i="15"/>
  <c r="O59" i="15"/>
  <c r="R79" i="15"/>
  <c r="N79" i="15"/>
  <c r="J79" i="15"/>
  <c r="Q79" i="15"/>
  <c r="M79" i="15"/>
  <c r="I79" i="15"/>
  <c r="P79" i="15"/>
  <c r="L79" i="15"/>
  <c r="O79" i="15"/>
  <c r="K79" i="15"/>
  <c r="R83" i="15"/>
  <c r="N83" i="15"/>
  <c r="J83" i="15"/>
  <c r="Q83" i="15"/>
  <c r="M83" i="15"/>
  <c r="I83" i="15"/>
  <c r="P83" i="15"/>
  <c r="L83" i="15"/>
  <c r="O83" i="15"/>
  <c r="K83" i="15"/>
  <c r="Q60" i="15"/>
  <c r="M60" i="15"/>
  <c r="I60" i="15"/>
  <c r="R60" i="15"/>
  <c r="L60" i="15"/>
  <c r="P60" i="15"/>
  <c r="K60" i="15"/>
  <c r="O60" i="15"/>
  <c r="J60" i="15"/>
  <c r="N60" i="15"/>
  <c r="Q35" i="15"/>
  <c r="M35" i="15"/>
  <c r="I35" i="15"/>
  <c r="P35" i="15"/>
  <c r="L35" i="15"/>
  <c r="O35" i="15"/>
  <c r="N35" i="15"/>
  <c r="K35" i="15"/>
  <c r="R35" i="15"/>
  <c r="J35" i="15"/>
  <c r="Q39" i="15"/>
  <c r="M39" i="15"/>
  <c r="I39" i="15"/>
  <c r="P39" i="15"/>
  <c r="L39" i="15"/>
  <c r="O39" i="15"/>
  <c r="N39" i="15"/>
  <c r="K39" i="15"/>
  <c r="J39" i="15"/>
  <c r="R39" i="15"/>
  <c r="Q43" i="15"/>
  <c r="M43" i="15"/>
  <c r="I43" i="15"/>
  <c r="P43" i="15"/>
  <c r="L43" i="15"/>
  <c r="O43" i="15"/>
  <c r="N43" i="15"/>
  <c r="K43" i="15"/>
  <c r="R43" i="15"/>
  <c r="J43" i="15"/>
  <c r="Q47" i="15"/>
  <c r="M47" i="15"/>
  <c r="I47" i="15"/>
  <c r="P47" i="15"/>
  <c r="L47" i="15"/>
  <c r="O47" i="15"/>
  <c r="N47" i="15"/>
  <c r="K47" i="15"/>
  <c r="J47" i="15"/>
  <c r="R47" i="15"/>
  <c r="Q51" i="15"/>
  <c r="M51" i="15"/>
  <c r="I51" i="15"/>
  <c r="P51" i="15"/>
  <c r="L51" i="15"/>
  <c r="O51" i="15"/>
  <c r="N51" i="15"/>
  <c r="K51" i="15"/>
  <c r="R51" i="15"/>
  <c r="J51" i="15"/>
  <c r="Q55" i="15"/>
  <c r="R55" i="15"/>
  <c r="M55" i="15"/>
  <c r="I55" i="15"/>
  <c r="P55" i="15"/>
  <c r="L55" i="15"/>
  <c r="O55" i="15"/>
  <c r="N55" i="15"/>
  <c r="K55" i="15"/>
  <c r="J55" i="15"/>
  <c r="Q62" i="15"/>
  <c r="M62" i="15"/>
  <c r="I62" i="15"/>
  <c r="O62" i="15"/>
  <c r="J62" i="15"/>
  <c r="N62" i="15"/>
  <c r="R62" i="15"/>
  <c r="L62" i="15"/>
  <c r="P62" i="15"/>
  <c r="K62" i="15"/>
  <c r="R70" i="15"/>
  <c r="N70" i="15"/>
  <c r="J70" i="15"/>
  <c r="Q70" i="15"/>
  <c r="M70" i="15"/>
  <c r="I70" i="15"/>
  <c r="O70" i="15"/>
  <c r="K70" i="15"/>
  <c r="L70" i="15"/>
  <c r="P70" i="15"/>
  <c r="R74" i="15"/>
  <c r="N74" i="15"/>
  <c r="J74" i="15"/>
  <c r="Q74" i="15"/>
  <c r="M74" i="15"/>
  <c r="I74" i="15"/>
  <c r="O74" i="15"/>
  <c r="K74" i="15"/>
  <c r="L74" i="15"/>
  <c r="P74" i="15"/>
  <c r="Q63" i="15"/>
  <c r="M63" i="15"/>
  <c r="I63" i="15"/>
  <c r="N63" i="15"/>
  <c r="R63" i="15"/>
  <c r="L63" i="15"/>
  <c r="P63" i="15"/>
  <c r="K63" i="15"/>
  <c r="O63" i="15"/>
  <c r="J63" i="15"/>
  <c r="R80" i="15"/>
  <c r="N80" i="15"/>
  <c r="J80" i="15"/>
  <c r="Q80" i="15"/>
  <c r="M80" i="15"/>
  <c r="I80" i="15"/>
  <c r="P80" i="15"/>
  <c r="L80" i="15"/>
  <c r="O80" i="15"/>
  <c r="K80" i="15"/>
  <c r="Q56" i="15"/>
  <c r="M56" i="15"/>
  <c r="I56" i="15"/>
  <c r="P56" i="15"/>
  <c r="K56" i="15"/>
  <c r="O56" i="15"/>
  <c r="J56" i="15"/>
  <c r="N56" i="15"/>
  <c r="L56" i="15"/>
  <c r="R56" i="15"/>
  <c r="R65" i="15"/>
  <c r="N65" i="15"/>
  <c r="J65" i="15"/>
  <c r="Q65" i="15"/>
  <c r="M65" i="15"/>
  <c r="I65" i="15"/>
  <c r="O65" i="15"/>
  <c r="L65" i="15"/>
  <c r="K65" i="15"/>
  <c r="P65" i="15"/>
  <c r="Q33" i="15"/>
  <c r="M33" i="15"/>
  <c r="I33" i="15"/>
  <c r="N33" i="15"/>
  <c r="R33" i="15"/>
  <c r="L33" i="15"/>
  <c r="P33" i="15"/>
  <c r="K33" i="15"/>
  <c r="J33" i="15"/>
  <c r="O33" i="15"/>
  <c r="R64" i="15"/>
  <c r="Q64" i="15"/>
  <c r="M64" i="15"/>
  <c r="I64" i="15"/>
  <c r="L64" i="15"/>
  <c r="P64" i="15"/>
  <c r="K64" i="15"/>
  <c r="O64" i="15"/>
  <c r="J64" i="15"/>
  <c r="N64" i="15"/>
  <c r="Q36" i="15"/>
  <c r="M36" i="15"/>
  <c r="I36" i="15"/>
  <c r="P36" i="15"/>
  <c r="L36" i="15"/>
  <c r="K36" i="15"/>
  <c r="R36" i="15"/>
  <c r="J36" i="15"/>
  <c r="O36" i="15"/>
  <c r="N36" i="15"/>
  <c r="Q40" i="15"/>
  <c r="M40" i="15"/>
  <c r="I40" i="15"/>
  <c r="P40" i="15"/>
  <c r="L40" i="15"/>
  <c r="K40" i="15"/>
  <c r="R40" i="15"/>
  <c r="J40" i="15"/>
  <c r="O40" i="15"/>
  <c r="N40" i="15"/>
  <c r="Q44" i="15"/>
  <c r="M44" i="15"/>
  <c r="I44" i="15"/>
  <c r="P44" i="15"/>
  <c r="L44" i="15"/>
  <c r="K44" i="15"/>
  <c r="R44" i="15"/>
  <c r="J44" i="15"/>
  <c r="O44" i="15"/>
  <c r="N44" i="15"/>
  <c r="Q48" i="15"/>
  <c r="M48" i="15"/>
  <c r="I48" i="15"/>
  <c r="P48" i="15"/>
  <c r="L48" i="15"/>
  <c r="K48" i="15"/>
  <c r="R48" i="15"/>
  <c r="J48" i="15"/>
  <c r="O48" i="15"/>
  <c r="N48" i="15"/>
  <c r="Q52" i="15"/>
  <c r="M52" i="15"/>
  <c r="I52" i="15"/>
  <c r="P52" i="15"/>
  <c r="L52" i="15"/>
  <c r="K52" i="15"/>
  <c r="R52" i="15"/>
  <c r="J52" i="15"/>
  <c r="O52" i="15"/>
  <c r="N52" i="15"/>
  <c r="Q57" i="15"/>
  <c r="M57" i="15"/>
  <c r="I57" i="15"/>
  <c r="O57" i="15"/>
  <c r="J57" i="15"/>
  <c r="N57" i="15"/>
  <c r="L57" i="15"/>
  <c r="P57" i="15"/>
  <c r="K57" i="15"/>
  <c r="R57" i="15"/>
  <c r="R66" i="15"/>
  <c r="N66" i="15"/>
  <c r="J66" i="15"/>
  <c r="Q66" i="15"/>
  <c r="M66" i="15"/>
  <c r="I66" i="15"/>
  <c r="K66" i="15"/>
  <c r="P66" i="15"/>
  <c r="O66" i="15"/>
  <c r="L66" i="15"/>
  <c r="R71" i="15"/>
  <c r="N71" i="15"/>
  <c r="J71" i="15"/>
  <c r="Q71" i="15"/>
  <c r="M71" i="15"/>
  <c r="I71" i="15"/>
  <c r="O71" i="15"/>
  <c r="K71" i="15"/>
  <c r="L71" i="15"/>
  <c r="P71" i="15"/>
  <c r="R75" i="15"/>
  <c r="N75" i="15"/>
  <c r="J75" i="15"/>
  <c r="Q75" i="15"/>
  <c r="M75" i="15"/>
  <c r="I75" i="15"/>
  <c r="O75" i="15"/>
  <c r="K75" i="15"/>
  <c r="L75" i="15"/>
  <c r="P75" i="15"/>
  <c r="R77" i="15"/>
  <c r="N77" i="15"/>
  <c r="J77" i="15"/>
  <c r="Q77" i="15"/>
  <c r="M77" i="15"/>
  <c r="I77" i="15"/>
  <c r="P77" i="15"/>
  <c r="L77" i="15"/>
  <c r="O77" i="15"/>
  <c r="K77" i="15"/>
  <c r="R81" i="15"/>
  <c r="N81" i="15"/>
  <c r="J81" i="15"/>
  <c r="Q81" i="15"/>
  <c r="M81" i="15"/>
  <c r="I81" i="15"/>
  <c r="P81" i="15"/>
  <c r="L81" i="15"/>
  <c r="O81" i="15"/>
  <c r="K81" i="15"/>
  <c r="Q24" i="14"/>
  <c r="M24" i="14"/>
  <c r="I24" i="14"/>
  <c r="N24" i="14"/>
  <c r="R24" i="14"/>
  <c r="L24" i="14"/>
  <c r="K24" i="14"/>
  <c r="P24" i="14"/>
  <c r="O24" i="14"/>
  <c r="J24" i="14"/>
  <c r="R14" i="14"/>
  <c r="N14" i="14"/>
  <c r="J14" i="14"/>
  <c r="Q14" i="14"/>
  <c r="M14" i="14"/>
  <c r="I14" i="14"/>
  <c r="P14" i="14"/>
  <c r="L14" i="14"/>
  <c r="O14" i="14"/>
  <c r="K14" i="14"/>
  <c r="O43" i="14"/>
  <c r="K43" i="14"/>
  <c r="Q43" i="14"/>
  <c r="L43" i="14"/>
  <c r="P43" i="14"/>
  <c r="J43" i="14"/>
  <c r="M43" i="14"/>
  <c r="I43" i="14"/>
  <c r="R43" i="14"/>
  <c r="N43" i="14"/>
  <c r="R19" i="14"/>
  <c r="N19" i="14"/>
  <c r="J19" i="14"/>
  <c r="Q19" i="14"/>
  <c r="M19" i="14"/>
  <c r="I19" i="14"/>
  <c r="P19" i="14"/>
  <c r="L19" i="14"/>
  <c r="O19" i="14"/>
  <c r="K19" i="14"/>
  <c r="R11" i="14"/>
  <c r="N11" i="14"/>
  <c r="J11" i="14"/>
  <c r="Q11" i="14"/>
  <c r="M11" i="14"/>
  <c r="I11" i="14"/>
  <c r="P11" i="14"/>
  <c r="L11" i="14"/>
  <c r="O11" i="14"/>
  <c r="K11" i="14"/>
  <c r="Q29" i="14"/>
  <c r="M29" i="14"/>
  <c r="I29" i="14"/>
  <c r="R29" i="14"/>
  <c r="L29" i="14"/>
  <c r="P29" i="14"/>
  <c r="K29" i="14"/>
  <c r="O29" i="14"/>
  <c r="J29" i="14"/>
  <c r="N29" i="14"/>
  <c r="R78" i="14"/>
  <c r="N78" i="14"/>
  <c r="J78" i="14"/>
  <c r="Q78" i="14"/>
  <c r="L78" i="14"/>
  <c r="P78" i="14"/>
  <c r="K78" i="14"/>
  <c r="M78" i="14"/>
  <c r="I78" i="14"/>
  <c r="O78" i="14"/>
  <c r="Q34" i="14"/>
  <c r="M34" i="14"/>
  <c r="I34" i="14"/>
  <c r="P34" i="14"/>
  <c r="L34" i="14"/>
  <c r="O34" i="14"/>
  <c r="N34" i="14"/>
  <c r="K34" i="14"/>
  <c r="R34" i="14"/>
  <c r="J34" i="14"/>
  <c r="Q38" i="14"/>
  <c r="M38" i="14"/>
  <c r="I38" i="14"/>
  <c r="P38" i="14"/>
  <c r="L38" i="14"/>
  <c r="O38" i="14"/>
  <c r="N38" i="14"/>
  <c r="K38" i="14"/>
  <c r="R38" i="14"/>
  <c r="J38" i="14"/>
  <c r="O42" i="14"/>
  <c r="K42" i="14"/>
  <c r="N42" i="14"/>
  <c r="I42" i="14"/>
  <c r="R42" i="14"/>
  <c r="M42" i="14"/>
  <c r="Q42" i="14"/>
  <c r="P42" i="14"/>
  <c r="L42" i="14"/>
  <c r="J42" i="14"/>
  <c r="R67" i="14"/>
  <c r="N67" i="14"/>
  <c r="J67" i="14"/>
  <c r="P67" i="14"/>
  <c r="K67" i="14"/>
  <c r="O67" i="14"/>
  <c r="I67" i="14"/>
  <c r="L67" i="14"/>
  <c r="Q67" i="14"/>
  <c r="M67" i="14"/>
  <c r="R56" i="14"/>
  <c r="N56" i="14"/>
  <c r="J56" i="14"/>
  <c r="O56" i="14"/>
  <c r="I56" i="14"/>
  <c r="M56" i="14"/>
  <c r="K56" i="14"/>
  <c r="Q56" i="14"/>
  <c r="P56" i="14"/>
  <c r="L56" i="14"/>
  <c r="R72" i="14"/>
  <c r="N72" i="14"/>
  <c r="J72" i="14"/>
  <c r="O72" i="14"/>
  <c r="I72" i="14"/>
  <c r="M72" i="14"/>
  <c r="K72" i="14"/>
  <c r="Q72" i="14"/>
  <c r="L72" i="14"/>
  <c r="P72" i="14"/>
  <c r="P47" i="14"/>
  <c r="L47" i="14"/>
  <c r="O47" i="14"/>
  <c r="K47" i="14"/>
  <c r="M47" i="14"/>
  <c r="R47" i="14"/>
  <c r="J47" i="14"/>
  <c r="Q47" i="14"/>
  <c r="N47" i="14"/>
  <c r="I47" i="14"/>
  <c r="P51" i="14"/>
  <c r="L51" i="14"/>
  <c r="O51" i="14"/>
  <c r="K51" i="14"/>
  <c r="M51" i="14"/>
  <c r="R51" i="14"/>
  <c r="J51" i="14"/>
  <c r="Q51" i="14"/>
  <c r="N51" i="14"/>
  <c r="I51" i="14"/>
  <c r="R55" i="14"/>
  <c r="P55" i="14"/>
  <c r="L55" i="14"/>
  <c r="O55" i="14"/>
  <c r="K55" i="14"/>
  <c r="M55" i="14"/>
  <c r="J55" i="14"/>
  <c r="Q55" i="14"/>
  <c r="N55" i="14"/>
  <c r="I55" i="14"/>
  <c r="R69" i="14"/>
  <c r="N69" i="14"/>
  <c r="J69" i="14"/>
  <c r="M69" i="14"/>
  <c r="Q69" i="14"/>
  <c r="L69" i="14"/>
  <c r="P69" i="14"/>
  <c r="O69" i="14"/>
  <c r="K69" i="14"/>
  <c r="I69" i="14"/>
  <c r="R82" i="14"/>
  <c r="N82" i="14"/>
  <c r="J82" i="14"/>
  <c r="M82" i="14"/>
  <c r="Q82" i="14"/>
  <c r="L82" i="14"/>
  <c r="P82" i="14"/>
  <c r="K82" i="14"/>
  <c r="O82" i="14"/>
  <c r="I82" i="14"/>
  <c r="Q22" i="14"/>
  <c r="M22" i="14"/>
  <c r="I22" i="14"/>
  <c r="P22" i="14"/>
  <c r="K22" i="14"/>
  <c r="O22" i="14"/>
  <c r="J22" i="14"/>
  <c r="N22" i="14"/>
  <c r="R22" i="14"/>
  <c r="L22" i="14"/>
  <c r="R18" i="14"/>
  <c r="N18" i="14"/>
  <c r="J18" i="14"/>
  <c r="Q18" i="14"/>
  <c r="M18" i="14"/>
  <c r="I18" i="14"/>
  <c r="P18" i="14"/>
  <c r="L18" i="14"/>
  <c r="O18" i="14"/>
  <c r="K18" i="14"/>
  <c r="Q26" i="14"/>
  <c r="M26" i="14"/>
  <c r="I26" i="14"/>
  <c r="P26" i="14"/>
  <c r="K26" i="14"/>
  <c r="O26" i="14"/>
  <c r="J26" i="14"/>
  <c r="N26" i="14"/>
  <c r="R26" i="14"/>
  <c r="L26" i="14"/>
  <c r="R15" i="14"/>
  <c r="N15" i="14"/>
  <c r="J15" i="14"/>
  <c r="Q15" i="14"/>
  <c r="M15" i="14"/>
  <c r="I15" i="14"/>
  <c r="L15" i="14"/>
  <c r="P15" i="14"/>
  <c r="O15" i="14"/>
  <c r="K15" i="14"/>
  <c r="Q25" i="14"/>
  <c r="M25" i="14"/>
  <c r="I25" i="14"/>
  <c r="R25" i="14"/>
  <c r="L25" i="14"/>
  <c r="P25" i="14"/>
  <c r="K25" i="14"/>
  <c r="O25" i="14"/>
  <c r="J25" i="14"/>
  <c r="N25" i="14"/>
  <c r="Q31" i="14"/>
  <c r="M31" i="14"/>
  <c r="I31" i="14"/>
  <c r="P31" i="14"/>
  <c r="L31" i="14"/>
  <c r="K31" i="14"/>
  <c r="R31" i="14"/>
  <c r="J31" i="14"/>
  <c r="O31" i="14"/>
  <c r="N31" i="14"/>
  <c r="Q35" i="14"/>
  <c r="M35" i="14"/>
  <c r="I35" i="14"/>
  <c r="P35" i="14"/>
  <c r="L35" i="14"/>
  <c r="K35" i="14"/>
  <c r="R35" i="14"/>
  <c r="J35" i="14"/>
  <c r="O35" i="14"/>
  <c r="N35" i="14"/>
  <c r="Q39" i="14"/>
  <c r="M39" i="14"/>
  <c r="I39" i="14"/>
  <c r="P39" i="14"/>
  <c r="L39" i="14"/>
  <c r="K39" i="14"/>
  <c r="R39" i="14"/>
  <c r="J39" i="14"/>
  <c r="O39" i="14"/>
  <c r="N39" i="14"/>
  <c r="O44" i="14"/>
  <c r="K44" i="14"/>
  <c r="N44" i="14"/>
  <c r="I44" i="14"/>
  <c r="R44" i="14"/>
  <c r="M44" i="14"/>
  <c r="J44" i="14"/>
  <c r="Q44" i="14"/>
  <c r="P44" i="14"/>
  <c r="L44" i="14"/>
  <c r="R71" i="14"/>
  <c r="N71" i="14"/>
  <c r="J71" i="14"/>
  <c r="P71" i="14"/>
  <c r="K71" i="14"/>
  <c r="O71" i="14"/>
  <c r="I71" i="14"/>
  <c r="L71" i="14"/>
  <c r="M71" i="14"/>
  <c r="Q71" i="14"/>
  <c r="R60" i="14"/>
  <c r="N60" i="14"/>
  <c r="J60" i="14"/>
  <c r="O60" i="14"/>
  <c r="I60" i="14"/>
  <c r="M60" i="14"/>
  <c r="K60" i="14"/>
  <c r="Q60" i="14"/>
  <c r="P60" i="14"/>
  <c r="L60" i="14"/>
  <c r="R76" i="14"/>
  <c r="N76" i="14"/>
  <c r="J76" i="14"/>
  <c r="O76" i="14"/>
  <c r="I76" i="14"/>
  <c r="M76" i="14"/>
  <c r="K76" i="14"/>
  <c r="Q76" i="14"/>
  <c r="L76" i="14"/>
  <c r="P76" i="14"/>
  <c r="P48" i="14"/>
  <c r="L48" i="14"/>
  <c r="O48" i="14"/>
  <c r="K48" i="14"/>
  <c r="N48" i="14"/>
  <c r="M48" i="14"/>
  <c r="Q48" i="14"/>
  <c r="J48" i="14"/>
  <c r="I48" i="14"/>
  <c r="R48" i="14"/>
  <c r="P52" i="14"/>
  <c r="L52" i="14"/>
  <c r="O52" i="14"/>
  <c r="K52" i="14"/>
  <c r="N52" i="14"/>
  <c r="M52" i="14"/>
  <c r="Q52" i="14"/>
  <c r="J52" i="14"/>
  <c r="I52" i="14"/>
  <c r="R52" i="14"/>
  <c r="R57" i="14"/>
  <c r="N57" i="14"/>
  <c r="J57" i="14"/>
  <c r="M57" i="14"/>
  <c r="Q57" i="14"/>
  <c r="L57" i="14"/>
  <c r="P57" i="14"/>
  <c r="O57" i="14"/>
  <c r="K57" i="14"/>
  <c r="I57" i="14"/>
  <c r="R73" i="14"/>
  <c r="N73" i="14"/>
  <c r="J73" i="14"/>
  <c r="M73" i="14"/>
  <c r="Q73" i="14"/>
  <c r="L73" i="14"/>
  <c r="P73" i="14"/>
  <c r="O73" i="14"/>
  <c r="I73" i="14"/>
  <c r="K73" i="14"/>
  <c r="R83" i="14"/>
  <c r="N83" i="14"/>
  <c r="J83" i="14"/>
  <c r="Q83" i="14"/>
  <c r="P83" i="14"/>
  <c r="O83" i="14"/>
  <c r="M83" i="14"/>
  <c r="L83" i="14"/>
  <c r="K83" i="14"/>
  <c r="I83" i="14"/>
  <c r="R66" i="14"/>
  <c r="N66" i="14"/>
  <c r="J66" i="14"/>
  <c r="Q66" i="14"/>
  <c r="L66" i="14"/>
  <c r="P66" i="14"/>
  <c r="K66" i="14"/>
  <c r="M66" i="14"/>
  <c r="I66" i="14"/>
  <c r="O66" i="14"/>
  <c r="R62" i="14"/>
  <c r="N62" i="14"/>
  <c r="J62" i="14"/>
  <c r="Q62" i="14"/>
  <c r="L62" i="14"/>
  <c r="P62" i="14"/>
  <c r="K62" i="14"/>
  <c r="M62" i="14"/>
  <c r="I62" i="14"/>
  <c r="O62" i="14"/>
  <c r="R74" i="14"/>
  <c r="N74" i="14"/>
  <c r="J74" i="14"/>
  <c r="Q74" i="14"/>
  <c r="L74" i="14"/>
  <c r="P74" i="14"/>
  <c r="K74" i="14"/>
  <c r="M74" i="14"/>
  <c r="I74" i="14"/>
  <c r="O74" i="14"/>
  <c r="R58" i="14"/>
  <c r="N58" i="14"/>
  <c r="J58" i="14"/>
  <c r="Q58" i="14"/>
  <c r="L58" i="14"/>
  <c r="P58" i="14"/>
  <c r="K58" i="14"/>
  <c r="M58" i="14"/>
  <c r="I58" i="14"/>
  <c r="O58" i="14"/>
  <c r="Q27" i="14"/>
  <c r="M27" i="14"/>
  <c r="I27" i="14"/>
  <c r="O27" i="14"/>
  <c r="J27" i="14"/>
  <c r="N27" i="14"/>
  <c r="L27" i="14"/>
  <c r="R27" i="14"/>
  <c r="P27" i="14"/>
  <c r="K27" i="14"/>
  <c r="R17" i="14"/>
  <c r="N17" i="14"/>
  <c r="J17" i="14"/>
  <c r="Q17" i="14"/>
  <c r="M17" i="14"/>
  <c r="I17" i="14"/>
  <c r="L17" i="14"/>
  <c r="P17" i="14"/>
  <c r="O17" i="14"/>
  <c r="K17" i="14"/>
  <c r="R21" i="14"/>
  <c r="N21" i="14"/>
  <c r="J21" i="14"/>
  <c r="Q21" i="14"/>
  <c r="M21" i="14"/>
  <c r="I21" i="14"/>
  <c r="P21" i="14"/>
  <c r="L21" i="14"/>
  <c r="O21" i="14"/>
  <c r="K21" i="14"/>
  <c r="R13" i="14"/>
  <c r="N13" i="14"/>
  <c r="J13" i="14"/>
  <c r="Q13" i="14"/>
  <c r="M13" i="14"/>
  <c r="I13" i="14"/>
  <c r="L13" i="14"/>
  <c r="P13" i="14"/>
  <c r="O13" i="14"/>
  <c r="K13" i="14"/>
  <c r="Q32" i="14"/>
  <c r="M32" i="14"/>
  <c r="I32" i="14"/>
  <c r="P32" i="14"/>
  <c r="L32" i="14"/>
  <c r="O32" i="14"/>
  <c r="N32" i="14"/>
  <c r="K32" i="14"/>
  <c r="R32" i="14"/>
  <c r="J32" i="14"/>
  <c r="Q36" i="14"/>
  <c r="M36" i="14"/>
  <c r="I36" i="14"/>
  <c r="P36" i="14"/>
  <c r="L36" i="14"/>
  <c r="O36" i="14"/>
  <c r="N36" i="14"/>
  <c r="K36" i="14"/>
  <c r="R36" i="14"/>
  <c r="J36" i="14"/>
  <c r="Q40" i="14"/>
  <c r="M40" i="14"/>
  <c r="I40" i="14"/>
  <c r="P40" i="14"/>
  <c r="L40" i="14"/>
  <c r="O40" i="14"/>
  <c r="N40" i="14"/>
  <c r="K40" i="14"/>
  <c r="R40" i="14"/>
  <c r="J40" i="14"/>
  <c r="R59" i="14"/>
  <c r="N59" i="14"/>
  <c r="J59" i="14"/>
  <c r="P59" i="14"/>
  <c r="K59" i="14"/>
  <c r="O59" i="14"/>
  <c r="I59" i="14"/>
  <c r="L59" i="14"/>
  <c r="Q59" i="14"/>
  <c r="M59" i="14"/>
  <c r="R75" i="14"/>
  <c r="N75" i="14"/>
  <c r="J75" i="14"/>
  <c r="P75" i="14"/>
  <c r="K75" i="14"/>
  <c r="O75" i="14"/>
  <c r="I75" i="14"/>
  <c r="L75" i="14"/>
  <c r="M75" i="14"/>
  <c r="Q75" i="14"/>
  <c r="R64" i="14"/>
  <c r="N64" i="14"/>
  <c r="J64" i="14"/>
  <c r="O64" i="14"/>
  <c r="I64" i="14"/>
  <c r="M64" i="14"/>
  <c r="K64" i="14"/>
  <c r="Q64" i="14"/>
  <c r="P64" i="14"/>
  <c r="L64" i="14"/>
  <c r="R80" i="14"/>
  <c r="N80" i="14"/>
  <c r="J80" i="14"/>
  <c r="O80" i="14"/>
  <c r="I80" i="14"/>
  <c r="M80" i="14"/>
  <c r="K80" i="14"/>
  <c r="Q80" i="14"/>
  <c r="P80" i="14"/>
  <c r="L80" i="14"/>
  <c r="P49" i="14"/>
  <c r="L49" i="14"/>
  <c r="O49" i="14"/>
  <c r="K49" i="14"/>
  <c r="Q49" i="14"/>
  <c r="I49" i="14"/>
  <c r="N49" i="14"/>
  <c r="M49" i="14"/>
  <c r="J49" i="14"/>
  <c r="R49" i="14"/>
  <c r="P53" i="14"/>
  <c r="L53" i="14"/>
  <c r="O53" i="14"/>
  <c r="K53" i="14"/>
  <c r="Q53" i="14"/>
  <c r="I53" i="14"/>
  <c r="N53" i="14"/>
  <c r="M53" i="14"/>
  <c r="J53" i="14"/>
  <c r="R53" i="14"/>
  <c r="R61" i="14"/>
  <c r="N61" i="14"/>
  <c r="J61" i="14"/>
  <c r="M61" i="14"/>
  <c r="Q61" i="14"/>
  <c r="L61" i="14"/>
  <c r="P61" i="14"/>
  <c r="O61" i="14"/>
  <c r="K61" i="14"/>
  <c r="I61" i="14"/>
  <c r="R77" i="14"/>
  <c r="N77" i="14"/>
  <c r="J77" i="14"/>
  <c r="M77" i="14"/>
  <c r="Q77" i="14"/>
  <c r="L77" i="14"/>
  <c r="P77" i="14"/>
  <c r="O77" i="14"/>
  <c r="I77" i="14"/>
  <c r="K77" i="14"/>
  <c r="R70" i="14"/>
  <c r="N70" i="14"/>
  <c r="J70" i="14"/>
  <c r="Q70" i="14"/>
  <c r="L70" i="14"/>
  <c r="P70" i="14"/>
  <c r="K70" i="14"/>
  <c r="M70" i="14"/>
  <c r="I70" i="14"/>
  <c r="O70" i="14"/>
  <c r="Q28" i="14"/>
  <c r="M28" i="14"/>
  <c r="I28" i="14"/>
  <c r="N28" i="14"/>
  <c r="R28" i="14"/>
  <c r="L28" i="14"/>
  <c r="P28" i="14"/>
  <c r="K28" i="14"/>
  <c r="O28" i="14"/>
  <c r="J28" i="14"/>
  <c r="Q23" i="14"/>
  <c r="M23" i="14"/>
  <c r="I23" i="14"/>
  <c r="O23" i="14"/>
  <c r="J23" i="14"/>
  <c r="N23" i="14"/>
  <c r="R23" i="14"/>
  <c r="L23" i="14"/>
  <c r="P23" i="14"/>
  <c r="K23" i="14"/>
  <c r="Q30" i="14"/>
  <c r="M30" i="14"/>
  <c r="I30" i="14"/>
  <c r="P30" i="14"/>
  <c r="K30" i="14"/>
  <c r="O30" i="14"/>
  <c r="J30" i="14"/>
  <c r="N30" i="14"/>
  <c r="R30" i="14"/>
  <c r="L30" i="14"/>
  <c r="R16" i="14"/>
  <c r="N16" i="14"/>
  <c r="J16" i="14"/>
  <c r="Q16" i="14"/>
  <c r="M16" i="14"/>
  <c r="I16" i="14"/>
  <c r="P16" i="14"/>
  <c r="L16" i="14"/>
  <c r="O16" i="14"/>
  <c r="K16" i="14"/>
  <c r="R20" i="14"/>
  <c r="N20" i="14"/>
  <c r="J20" i="14"/>
  <c r="Q20" i="14"/>
  <c r="M20" i="14"/>
  <c r="I20" i="14"/>
  <c r="P20" i="14"/>
  <c r="L20" i="14"/>
  <c r="O20" i="14"/>
  <c r="K20" i="14"/>
  <c r="R12" i="14"/>
  <c r="N12" i="14"/>
  <c r="J12" i="14"/>
  <c r="Q12" i="14"/>
  <c r="M12" i="14"/>
  <c r="I12" i="14"/>
  <c r="P12" i="14"/>
  <c r="L12" i="14"/>
  <c r="O12" i="14"/>
  <c r="K12" i="14"/>
  <c r="O45" i="14"/>
  <c r="K45" i="14"/>
  <c r="Q45" i="14"/>
  <c r="L45" i="14"/>
  <c r="P45" i="14"/>
  <c r="J45" i="14"/>
  <c r="N45" i="14"/>
  <c r="M45" i="14"/>
  <c r="I45" i="14"/>
  <c r="R45" i="14"/>
  <c r="Q33" i="14"/>
  <c r="M33" i="14"/>
  <c r="I33" i="14"/>
  <c r="P33" i="14"/>
  <c r="L33" i="14"/>
  <c r="K33" i="14"/>
  <c r="R33" i="14"/>
  <c r="J33" i="14"/>
  <c r="O33" i="14"/>
  <c r="N33" i="14"/>
  <c r="Q37" i="14"/>
  <c r="M37" i="14"/>
  <c r="I37" i="14"/>
  <c r="P37" i="14"/>
  <c r="L37" i="14"/>
  <c r="K37" i="14"/>
  <c r="R37" i="14"/>
  <c r="J37" i="14"/>
  <c r="O37" i="14"/>
  <c r="N37" i="14"/>
  <c r="Q41" i="14"/>
  <c r="M41" i="14"/>
  <c r="I41" i="14"/>
  <c r="P41" i="14"/>
  <c r="L41" i="14"/>
  <c r="K41" i="14"/>
  <c r="R41" i="14"/>
  <c r="J41" i="14"/>
  <c r="O41" i="14"/>
  <c r="N41" i="14"/>
  <c r="R63" i="14"/>
  <c r="N63" i="14"/>
  <c r="J63" i="14"/>
  <c r="P63" i="14"/>
  <c r="K63" i="14"/>
  <c r="O63" i="14"/>
  <c r="I63" i="14"/>
  <c r="L63" i="14"/>
  <c r="Q63" i="14"/>
  <c r="M63" i="14"/>
  <c r="R79" i="14"/>
  <c r="N79" i="14"/>
  <c r="J79" i="14"/>
  <c r="P79" i="14"/>
  <c r="K79" i="14"/>
  <c r="O79" i="14"/>
  <c r="I79" i="14"/>
  <c r="L79" i="14"/>
  <c r="Q79" i="14"/>
  <c r="M79" i="14"/>
  <c r="R68" i="14"/>
  <c r="N68" i="14"/>
  <c r="J68" i="14"/>
  <c r="O68" i="14"/>
  <c r="I68" i="14"/>
  <c r="M68" i="14"/>
  <c r="K68" i="14"/>
  <c r="Q68" i="14"/>
  <c r="P68" i="14"/>
  <c r="L68" i="14"/>
  <c r="P46" i="14"/>
  <c r="L46" i="14"/>
  <c r="O46" i="14"/>
  <c r="K46" i="14"/>
  <c r="R46" i="14"/>
  <c r="J46" i="14"/>
  <c r="Q46" i="14"/>
  <c r="I46" i="14"/>
  <c r="N46" i="14"/>
  <c r="M46" i="14"/>
  <c r="P50" i="14"/>
  <c r="L50" i="14"/>
  <c r="O50" i="14"/>
  <c r="K50" i="14"/>
  <c r="R50" i="14"/>
  <c r="J50" i="14"/>
  <c r="Q50" i="14"/>
  <c r="I50" i="14"/>
  <c r="N50" i="14"/>
  <c r="M50" i="14"/>
  <c r="P54" i="14"/>
  <c r="L54" i="14"/>
  <c r="O54" i="14"/>
  <c r="K54" i="14"/>
  <c r="R54" i="14"/>
  <c r="J54" i="14"/>
  <c r="Q54" i="14"/>
  <c r="I54" i="14"/>
  <c r="N54" i="14"/>
  <c r="M54" i="14"/>
  <c r="R65" i="14"/>
  <c r="N65" i="14"/>
  <c r="J65" i="14"/>
  <c r="M65" i="14"/>
  <c r="Q65" i="14"/>
  <c r="L65" i="14"/>
  <c r="P65" i="14"/>
  <c r="O65" i="14"/>
  <c r="K65" i="14"/>
  <c r="I65" i="14"/>
  <c r="R81" i="14"/>
  <c r="N81" i="14"/>
  <c r="J81" i="14"/>
  <c r="M81" i="14"/>
  <c r="Q81" i="14"/>
  <c r="L81" i="14"/>
  <c r="P81" i="14"/>
  <c r="O81" i="14"/>
  <c r="K81" i="14"/>
  <c r="I81" i="14"/>
  <c r="Q45" i="13"/>
  <c r="O45" i="13"/>
  <c r="M45" i="13"/>
  <c r="K45" i="13"/>
  <c r="I45" i="13"/>
  <c r="R45" i="13"/>
  <c r="N45" i="13"/>
  <c r="J45" i="13"/>
  <c r="P45" i="13"/>
  <c r="L45" i="13"/>
  <c r="R13" i="13"/>
  <c r="P13" i="13"/>
  <c r="N13" i="13"/>
  <c r="L13" i="13"/>
  <c r="J13" i="13"/>
  <c r="Q13" i="13"/>
  <c r="O13" i="13"/>
  <c r="M13" i="13"/>
  <c r="K13" i="13"/>
  <c r="I13" i="13"/>
  <c r="R17" i="13"/>
  <c r="P17" i="13"/>
  <c r="N17" i="13"/>
  <c r="L17" i="13"/>
  <c r="J17" i="13"/>
  <c r="Q17" i="13"/>
  <c r="O17" i="13"/>
  <c r="M17" i="13"/>
  <c r="K17" i="13"/>
  <c r="I17" i="13"/>
  <c r="R19" i="13"/>
  <c r="P19" i="13"/>
  <c r="N19" i="13"/>
  <c r="L19" i="13"/>
  <c r="J19" i="13"/>
  <c r="Q19" i="13"/>
  <c r="O19" i="13"/>
  <c r="M19" i="13"/>
  <c r="K19" i="13"/>
  <c r="I19" i="13"/>
  <c r="R31" i="13"/>
  <c r="P31" i="13"/>
  <c r="N31" i="13"/>
  <c r="L31" i="13"/>
  <c r="J31" i="13"/>
  <c r="Q31" i="13"/>
  <c r="O31" i="13"/>
  <c r="M31" i="13"/>
  <c r="K31" i="13"/>
  <c r="I31" i="13"/>
  <c r="R33" i="13"/>
  <c r="P33" i="13"/>
  <c r="N33" i="13"/>
  <c r="L33" i="13"/>
  <c r="J33" i="13"/>
  <c r="Q33" i="13"/>
  <c r="O33" i="13"/>
  <c r="M33" i="13"/>
  <c r="K33" i="13"/>
  <c r="I33" i="13"/>
  <c r="R35" i="13"/>
  <c r="P35" i="13"/>
  <c r="N35" i="13"/>
  <c r="L35" i="13"/>
  <c r="J35" i="13"/>
  <c r="Q35" i="13"/>
  <c r="O35" i="13"/>
  <c r="M35" i="13"/>
  <c r="K35" i="13"/>
  <c r="I35" i="13"/>
  <c r="R37" i="13"/>
  <c r="P37" i="13"/>
  <c r="N37" i="13"/>
  <c r="L37" i="13"/>
  <c r="J37" i="13"/>
  <c r="Q37" i="13"/>
  <c r="O37" i="13"/>
  <c r="M37" i="13"/>
  <c r="K37" i="13"/>
  <c r="I37" i="13"/>
  <c r="R39" i="13"/>
  <c r="P39" i="13"/>
  <c r="N39" i="13"/>
  <c r="L39" i="13"/>
  <c r="J39" i="13"/>
  <c r="Q39" i="13"/>
  <c r="O39" i="13"/>
  <c r="M39" i="13"/>
  <c r="K39" i="13"/>
  <c r="I39" i="13"/>
  <c r="R41" i="13"/>
  <c r="P41" i="13"/>
  <c r="N41" i="13"/>
  <c r="L41" i="13"/>
  <c r="J41" i="13"/>
  <c r="Q41" i="13"/>
  <c r="O41" i="13"/>
  <c r="M41" i="13"/>
  <c r="K41" i="13"/>
  <c r="I41" i="13"/>
  <c r="R43" i="13"/>
  <c r="P43" i="13"/>
  <c r="N43" i="13"/>
  <c r="L43" i="13"/>
  <c r="J43" i="13"/>
  <c r="Q43" i="13"/>
  <c r="O43" i="13"/>
  <c r="M43" i="13"/>
  <c r="K43" i="13"/>
  <c r="I43" i="13"/>
  <c r="Q47" i="13"/>
  <c r="O47" i="13"/>
  <c r="M47" i="13"/>
  <c r="K47" i="13"/>
  <c r="I47" i="13"/>
  <c r="R47" i="13"/>
  <c r="N47" i="13"/>
  <c r="J47" i="13"/>
  <c r="P47" i="13"/>
  <c r="L47" i="13"/>
  <c r="Q51" i="13"/>
  <c r="O51" i="13"/>
  <c r="M51" i="13"/>
  <c r="K51" i="13"/>
  <c r="I51" i="13"/>
  <c r="R51" i="13"/>
  <c r="N51" i="13"/>
  <c r="J51" i="13"/>
  <c r="P51" i="13"/>
  <c r="L51" i="13"/>
  <c r="Q55" i="13"/>
  <c r="O55" i="13"/>
  <c r="M55" i="13"/>
  <c r="K55" i="13"/>
  <c r="I55" i="13"/>
  <c r="R55" i="13"/>
  <c r="N55" i="13"/>
  <c r="J55" i="13"/>
  <c r="P55" i="13"/>
  <c r="L55" i="13"/>
  <c r="Q59" i="13"/>
  <c r="O59" i="13"/>
  <c r="M59" i="13"/>
  <c r="K59" i="13"/>
  <c r="I59" i="13"/>
  <c r="R59" i="13"/>
  <c r="N59" i="13"/>
  <c r="J59" i="13"/>
  <c r="P59" i="13"/>
  <c r="L59" i="13"/>
  <c r="Q63" i="13"/>
  <c r="O63" i="13"/>
  <c r="M63" i="13"/>
  <c r="K63" i="13"/>
  <c r="I63" i="13"/>
  <c r="R63" i="13"/>
  <c r="N63" i="13"/>
  <c r="J63" i="13"/>
  <c r="P63" i="13"/>
  <c r="L63" i="13"/>
  <c r="Q46" i="13"/>
  <c r="O46" i="13"/>
  <c r="M46" i="13"/>
  <c r="K46" i="13"/>
  <c r="I46" i="13"/>
  <c r="P46" i="13"/>
  <c r="L46" i="13"/>
  <c r="R46" i="13"/>
  <c r="J46" i="13"/>
  <c r="N46" i="13"/>
  <c r="Q50" i="13"/>
  <c r="O50" i="13"/>
  <c r="M50" i="13"/>
  <c r="K50" i="13"/>
  <c r="I50" i="13"/>
  <c r="P50" i="13"/>
  <c r="L50" i="13"/>
  <c r="R50" i="13"/>
  <c r="J50" i="13"/>
  <c r="N50" i="13"/>
  <c r="Q54" i="13"/>
  <c r="O54" i="13"/>
  <c r="M54" i="13"/>
  <c r="K54" i="13"/>
  <c r="I54" i="13"/>
  <c r="P54" i="13"/>
  <c r="L54" i="13"/>
  <c r="R54" i="13"/>
  <c r="J54" i="13"/>
  <c r="N54" i="13"/>
  <c r="Q58" i="13"/>
  <c r="O58" i="13"/>
  <c r="M58" i="13"/>
  <c r="K58" i="13"/>
  <c r="I58" i="13"/>
  <c r="P58" i="13"/>
  <c r="L58" i="13"/>
  <c r="R58" i="13"/>
  <c r="J58" i="13"/>
  <c r="N58" i="13"/>
  <c r="Q62" i="13"/>
  <c r="O62" i="13"/>
  <c r="M62" i="13"/>
  <c r="K62" i="13"/>
  <c r="I62" i="13"/>
  <c r="P62" i="13"/>
  <c r="L62" i="13"/>
  <c r="R62" i="13"/>
  <c r="J62" i="13"/>
  <c r="N62" i="13"/>
  <c r="Q66" i="13"/>
  <c r="O66" i="13"/>
  <c r="M66" i="13"/>
  <c r="K66" i="13"/>
  <c r="I66" i="13"/>
  <c r="R66" i="13"/>
  <c r="P66" i="13"/>
  <c r="L66" i="13"/>
  <c r="J66" i="13"/>
  <c r="N66" i="13"/>
  <c r="Q67" i="13"/>
  <c r="O67" i="13"/>
  <c r="M67" i="13"/>
  <c r="K67" i="13"/>
  <c r="I67" i="13"/>
  <c r="P67" i="13"/>
  <c r="L67" i="13"/>
  <c r="R67" i="13"/>
  <c r="N67" i="13"/>
  <c r="J67" i="13"/>
  <c r="R70" i="13"/>
  <c r="P70" i="13"/>
  <c r="N70" i="13"/>
  <c r="L70" i="13"/>
  <c r="J70" i="13"/>
  <c r="Q70" i="13"/>
  <c r="M70" i="13"/>
  <c r="I70" i="13"/>
  <c r="K70" i="13"/>
  <c r="O70" i="13"/>
  <c r="R72" i="13"/>
  <c r="P72" i="13"/>
  <c r="N72" i="13"/>
  <c r="L72" i="13"/>
  <c r="J72" i="13"/>
  <c r="Q72" i="13"/>
  <c r="M72" i="13"/>
  <c r="I72" i="13"/>
  <c r="K72" i="13"/>
  <c r="O72" i="13"/>
  <c r="R74" i="13"/>
  <c r="P74" i="13"/>
  <c r="N74" i="13"/>
  <c r="L74" i="13"/>
  <c r="J74" i="13"/>
  <c r="Q74" i="13"/>
  <c r="M74" i="13"/>
  <c r="I74" i="13"/>
  <c r="K74" i="13"/>
  <c r="O74" i="13"/>
  <c r="R76" i="13"/>
  <c r="P76" i="13"/>
  <c r="N76" i="13"/>
  <c r="L76" i="13"/>
  <c r="J76" i="13"/>
  <c r="Q76" i="13"/>
  <c r="M76" i="13"/>
  <c r="I76" i="13"/>
  <c r="K76" i="13"/>
  <c r="O76" i="13"/>
  <c r="R78" i="13"/>
  <c r="P78" i="13"/>
  <c r="N78" i="13"/>
  <c r="L78" i="13"/>
  <c r="J78" i="13"/>
  <c r="Q78" i="13"/>
  <c r="M78" i="13"/>
  <c r="I78" i="13"/>
  <c r="K78" i="13"/>
  <c r="O78" i="13"/>
  <c r="R80" i="13"/>
  <c r="P80" i="13"/>
  <c r="N80" i="13"/>
  <c r="L80" i="13"/>
  <c r="J80" i="13"/>
  <c r="Q80" i="13"/>
  <c r="M80" i="13"/>
  <c r="I80" i="13"/>
  <c r="K80" i="13"/>
  <c r="O80" i="13"/>
  <c r="R82" i="13"/>
  <c r="P82" i="13"/>
  <c r="N82" i="13"/>
  <c r="L82" i="13"/>
  <c r="J82" i="13"/>
  <c r="Q82" i="13"/>
  <c r="M82" i="13"/>
  <c r="I82" i="13"/>
  <c r="K82" i="13"/>
  <c r="O82" i="13"/>
  <c r="R11" i="13"/>
  <c r="P11" i="13"/>
  <c r="N11" i="13"/>
  <c r="L11" i="13"/>
  <c r="J11" i="13"/>
  <c r="Q11" i="13"/>
  <c r="O11" i="13"/>
  <c r="M11" i="13"/>
  <c r="I11" i="13"/>
  <c r="K11" i="13"/>
  <c r="R15" i="13"/>
  <c r="P15" i="13"/>
  <c r="N15" i="13"/>
  <c r="L15" i="13"/>
  <c r="J15" i="13"/>
  <c r="Q15" i="13"/>
  <c r="O15" i="13"/>
  <c r="M15" i="13"/>
  <c r="K15" i="13"/>
  <c r="I15" i="13"/>
  <c r="R21" i="13"/>
  <c r="P21" i="13"/>
  <c r="N21" i="13"/>
  <c r="L21" i="13"/>
  <c r="J21" i="13"/>
  <c r="Q21" i="13"/>
  <c r="O21" i="13"/>
  <c r="M21" i="13"/>
  <c r="K21" i="13"/>
  <c r="I21" i="13"/>
  <c r="R23" i="13"/>
  <c r="P23" i="13"/>
  <c r="N23" i="13"/>
  <c r="L23" i="13"/>
  <c r="J23" i="13"/>
  <c r="Q23" i="13"/>
  <c r="O23" i="13"/>
  <c r="M23" i="13"/>
  <c r="K23" i="13"/>
  <c r="I23" i="13"/>
  <c r="R25" i="13"/>
  <c r="P25" i="13"/>
  <c r="N25" i="13"/>
  <c r="L25" i="13"/>
  <c r="J25" i="13"/>
  <c r="I25" i="13"/>
  <c r="Q25" i="13"/>
  <c r="O25" i="13"/>
  <c r="M25" i="13"/>
  <c r="K25" i="13"/>
  <c r="R27" i="13"/>
  <c r="P27" i="13"/>
  <c r="N27" i="13"/>
  <c r="L27" i="13"/>
  <c r="J27" i="13"/>
  <c r="Q27" i="13"/>
  <c r="O27" i="13"/>
  <c r="M27" i="13"/>
  <c r="K27" i="13"/>
  <c r="I27" i="13"/>
  <c r="R29" i="13"/>
  <c r="P29" i="13"/>
  <c r="N29" i="13"/>
  <c r="L29" i="13"/>
  <c r="J29" i="13"/>
  <c r="Q29" i="13"/>
  <c r="O29" i="13"/>
  <c r="M29" i="13"/>
  <c r="K29" i="13"/>
  <c r="I29" i="13"/>
  <c r="R6" i="13"/>
  <c r="P6" i="13"/>
  <c r="N6" i="13"/>
  <c r="L6" i="13"/>
  <c r="J6" i="13"/>
  <c r="Q6" i="13"/>
  <c r="M6" i="13"/>
  <c r="I6" i="13"/>
  <c r="O6" i="13"/>
  <c r="K6" i="13"/>
  <c r="R12" i="13"/>
  <c r="P12" i="13"/>
  <c r="N12" i="13"/>
  <c r="L12" i="13"/>
  <c r="J12" i="13"/>
  <c r="Q12" i="13"/>
  <c r="O12" i="13"/>
  <c r="M12" i="13"/>
  <c r="K12" i="13"/>
  <c r="I12" i="13"/>
  <c r="R14" i="13"/>
  <c r="P14" i="13"/>
  <c r="N14" i="13"/>
  <c r="L14" i="13"/>
  <c r="J14" i="13"/>
  <c r="Q14" i="13"/>
  <c r="O14" i="13"/>
  <c r="M14" i="13"/>
  <c r="K14" i="13"/>
  <c r="I14" i="13"/>
  <c r="R16" i="13"/>
  <c r="P16" i="13"/>
  <c r="N16" i="13"/>
  <c r="L16" i="13"/>
  <c r="J16" i="13"/>
  <c r="Q16" i="13"/>
  <c r="O16" i="13"/>
  <c r="M16" i="13"/>
  <c r="K16" i="13"/>
  <c r="I16" i="13"/>
  <c r="R18" i="13"/>
  <c r="P18" i="13"/>
  <c r="N18" i="13"/>
  <c r="L18" i="13"/>
  <c r="J18" i="13"/>
  <c r="Q18" i="13"/>
  <c r="O18" i="13"/>
  <c r="M18" i="13"/>
  <c r="K18" i="13"/>
  <c r="I18" i="13"/>
  <c r="R20" i="13"/>
  <c r="P20" i="13"/>
  <c r="N20" i="13"/>
  <c r="L20" i="13"/>
  <c r="J20" i="13"/>
  <c r="Q20" i="13"/>
  <c r="O20" i="13"/>
  <c r="M20" i="13"/>
  <c r="K20" i="13"/>
  <c r="I20" i="13"/>
  <c r="R22" i="13"/>
  <c r="P22" i="13"/>
  <c r="N22" i="13"/>
  <c r="L22" i="13"/>
  <c r="J22" i="13"/>
  <c r="Q22" i="13"/>
  <c r="O22" i="13"/>
  <c r="M22" i="13"/>
  <c r="K22" i="13"/>
  <c r="I22" i="13"/>
  <c r="R24" i="13"/>
  <c r="P24" i="13"/>
  <c r="N24" i="13"/>
  <c r="L24" i="13"/>
  <c r="J24" i="13"/>
  <c r="Q24" i="13"/>
  <c r="O24" i="13"/>
  <c r="M24" i="13"/>
  <c r="K24" i="13"/>
  <c r="I24" i="13"/>
  <c r="R26" i="13"/>
  <c r="P26" i="13"/>
  <c r="N26" i="13"/>
  <c r="L26" i="13"/>
  <c r="J26" i="13"/>
  <c r="Q26" i="13"/>
  <c r="O26" i="13"/>
  <c r="M26" i="13"/>
  <c r="K26" i="13"/>
  <c r="I26" i="13"/>
  <c r="R28" i="13"/>
  <c r="P28" i="13"/>
  <c r="N28" i="13"/>
  <c r="L28" i="13"/>
  <c r="J28" i="13"/>
  <c r="Q28" i="13"/>
  <c r="O28" i="13"/>
  <c r="M28" i="13"/>
  <c r="K28" i="13"/>
  <c r="I28" i="13"/>
  <c r="R30" i="13"/>
  <c r="P30" i="13"/>
  <c r="N30" i="13"/>
  <c r="L30" i="13"/>
  <c r="J30" i="13"/>
  <c r="Q30" i="13"/>
  <c r="O30" i="13"/>
  <c r="M30" i="13"/>
  <c r="K30" i="13"/>
  <c r="I30" i="13"/>
  <c r="R32" i="13"/>
  <c r="P32" i="13"/>
  <c r="N32" i="13"/>
  <c r="L32" i="13"/>
  <c r="J32" i="13"/>
  <c r="Q32" i="13"/>
  <c r="O32" i="13"/>
  <c r="M32" i="13"/>
  <c r="K32" i="13"/>
  <c r="I32" i="13"/>
  <c r="R34" i="13"/>
  <c r="P34" i="13"/>
  <c r="N34" i="13"/>
  <c r="L34" i="13"/>
  <c r="J34" i="13"/>
  <c r="Q34" i="13"/>
  <c r="O34" i="13"/>
  <c r="M34" i="13"/>
  <c r="K34" i="13"/>
  <c r="I34" i="13"/>
  <c r="R36" i="13"/>
  <c r="P36" i="13"/>
  <c r="N36" i="13"/>
  <c r="L36" i="13"/>
  <c r="J36" i="13"/>
  <c r="Q36" i="13"/>
  <c r="O36" i="13"/>
  <c r="M36" i="13"/>
  <c r="K36" i="13"/>
  <c r="I36" i="13"/>
  <c r="R38" i="13"/>
  <c r="P38" i="13"/>
  <c r="N38" i="13"/>
  <c r="L38" i="13"/>
  <c r="J38" i="13"/>
  <c r="Q38" i="13"/>
  <c r="O38" i="13"/>
  <c r="M38" i="13"/>
  <c r="K38" i="13"/>
  <c r="I38" i="13"/>
  <c r="R40" i="13"/>
  <c r="P40" i="13"/>
  <c r="N40" i="13"/>
  <c r="L40" i="13"/>
  <c r="J40" i="13"/>
  <c r="Q40" i="13"/>
  <c r="O40" i="13"/>
  <c r="M40" i="13"/>
  <c r="K40" i="13"/>
  <c r="I40" i="13"/>
  <c r="R42" i="13"/>
  <c r="P42" i="13"/>
  <c r="N42" i="13"/>
  <c r="L42" i="13"/>
  <c r="J42" i="13"/>
  <c r="Q42" i="13"/>
  <c r="O42" i="13"/>
  <c r="M42" i="13"/>
  <c r="K42" i="13"/>
  <c r="I42" i="13"/>
  <c r="Q44" i="13"/>
  <c r="O44" i="13"/>
  <c r="M44" i="13"/>
  <c r="P44" i="13"/>
  <c r="L44" i="13"/>
  <c r="J44" i="13"/>
  <c r="R44" i="13"/>
  <c r="N44" i="13"/>
  <c r="K44" i="13"/>
  <c r="I44" i="13"/>
  <c r="Q49" i="13"/>
  <c r="O49" i="13"/>
  <c r="M49" i="13"/>
  <c r="K49" i="13"/>
  <c r="I49" i="13"/>
  <c r="R49" i="13"/>
  <c r="N49" i="13"/>
  <c r="J49" i="13"/>
  <c r="P49" i="13"/>
  <c r="L49" i="13"/>
  <c r="Q53" i="13"/>
  <c r="O53" i="13"/>
  <c r="M53" i="13"/>
  <c r="K53" i="13"/>
  <c r="I53" i="13"/>
  <c r="R53" i="13"/>
  <c r="N53" i="13"/>
  <c r="J53" i="13"/>
  <c r="P53" i="13"/>
  <c r="L53" i="13"/>
  <c r="Q57" i="13"/>
  <c r="O57" i="13"/>
  <c r="M57" i="13"/>
  <c r="K57" i="13"/>
  <c r="I57" i="13"/>
  <c r="R57" i="13"/>
  <c r="N57" i="13"/>
  <c r="J57" i="13"/>
  <c r="P57" i="13"/>
  <c r="L57" i="13"/>
  <c r="Q61" i="13"/>
  <c r="O61" i="13"/>
  <c r="M61" i="13"/>
  <c r="K61" i="13"/>
  <c r="I61" i="13"/>
  <c r="R61" i="13"/>
  <c r="N61" i="13"/>
  <c r="J61" i="13"/>
  <c r="P61" i="13"/>
  <c r="L61" i="13"/>
  <c r="Q65" i="13"/>
  <c r="O65" i="13"/>
  <c r="M65" i="13"/>
  <c r="K65" i="13"/>
  <c r="I65" i="13"/>
  <c r="R65" i="13"/>
  <c r="N65" i="13"/>
  <c r="J65" i="13"/>
  <c r="P65" i="13"/>
  <c r="L65" i="13"/>
  <c r="Q48" i="13"/>
  <c r="O48" i="13"/>
  <c r="M48" i="13"/>
  <c r="K48" i="13"/>
  <c r="I48" i="13"/>
  <c r="P48" i="13"/>
  <c r="L48" i="13"/>
  <c r="R48" i="13"/>
  <c r="J48" i="13"/>
  <c r="N48" i="13"/>
  <c r="Q52" i="13"/>
  <c r="O52" i="13"/>
  <c r="M52" i="13"/>
  <c r="K52" i="13"/>
  <c r="I52" i="13"/>
  <c r="P52" i="13"/>
  <c r="L52" i="13"/>
  <c r="R52" i="13"/>
  <c r="J52" i="13"/>
  <c r="N52" i="13"/>
  <c r="Q56" i="13"/>
  <c r="O56" i="13"/>
  <c r="M56" i="13"/>
  <c r="K56" i="13"/>
  <c r="I56" i="13"/>
  <c r="P56" i="13"/>
  <c r="L56" i="13"/>
  <c r="R56" i="13"/>
  <c r="J56" i="13"/>
  <c r="N56" i="13"/>
  <c r="Q60" i="13"/>
  <c r="O60" i="13"/>
  <c r="M60" i="13"/>
  <c r="K60" i="13"/>
  <c r="I60" i="13"/>
  <c r="P60" i="13"/>
  <c r="L60" i="13"/>
  <c r="R60" i="13"/>
  <c r="J60" i="13"/>
  <c r="N60" i="13"/>
  <c r="Q64" i="13"/>
  <c r="O64" i="13"/>
  <c r="M64" i="13"/>
  <c r="K64" i="13"/>
  <c r="I64" i="13"/>
  <c r="P64" i="13"/>
  <c r="L64" i="13"/>
  <c r="R64" i="13"/>
  <c r="J64" i="13"/>
  <c r="N64" i="13"/>
  <c r="Q68" i="13"/>
  <c r="O68" i="13"/>
  <c r="M68" i="13"/>
  <c r="K68" i="13"/>
  <c r="I68" i="13"/>
  <c r="R68" i="13"/>
  <c r="N68" i="13"/>
  <c r="J68" i="13"/>
  <c r="P68" i="13"/>
  <c r="L68" i="13"/>
  <c r="R69" i="13"/>
  <c r="Q69" i="13"/>
  <c r="O69" i="13"/>
  <c r="M69" i="13"/>
  <c r="K69" i="13"/>
  <c r="I69" i="13"/>
  <c r="P69" i="13"/>
  <c r="L69" i="13"/>
  <c r="N69" i="13"/>
  <c r="J69" i="13"/>
  <c r="R71" i="13"/>
  <c r="P71" i="13"/>
  <c r="N71" i="13"/>
  <c r="L71" i="13"/>
  <c r="J71" i="13"/>
  <c r="Q71" i="13"/>
  <c r="M71" i="13"/>
  <c r="I71" i="13"/>
  <c r="O71" i="13"/>
  <c r="K71" i="13"/>
  <c r="R73" i="13"/>
  <c r="P73" i="13"/>
  <c r="N73" i="13"/>
  <c r="L73" i="13"/>
  <c r="J73" i="13"/>
  <c r="Q73" i="13"/>
  <c r="M73" i="13"/>
  <c r="I73" i="13"/>
  <c r="O73" i="13"/>
  <c r="K73" i="13"/>
  <c r="R75" i="13"/>
  <c r="P75" i="13"/>
  <c r="N75" i="13"/>
  <c r="L75" i="13"/>
  <c r="J75" i="13"/>
  <c r="Q75" i="13"/>
  <c r="M75" i="13"/>
  <c r="I75" i="13"/>
  <c r="O75" i="13"/>
  <c r="K75" i="13"/>
  <c r="R77" i="13"/>
  <c r="P77" i="13"/>
  <c r="N77" i="13"/>
  <c r="L77" i="13"/>
  <c r="J77" i="13"/>
  <c r="Q77" i="13"/>
  <c r="M77" i="13"/>
  <c r="I77" i="13"/>
  <c r="O77" i="13"/>
  <c r="K77" i="13"/>
  <c r="R79" i="13"/>
  <c r="P79" i="13"/>
  <c r="N79" i="13"/>
  <c r="L79" i="13"/>
  <c r="J79" i="13"/>
  <c r="Q79" i="13"/>
  <c r="M79" i="13"/>
  <c r="I79" i="13"/>
  <c r="O79" i="13"/>
  <c r="K79" i="13"/>
  <c r="R81" i="13"/>
  <c r="P81" i="13"/>
  <c r="N81" i="13"/>
  <c r="L81" i="13"/>
  <c r="J81" i="13"/>
  <c r="Q81" i="13"/>
  <c r="M81" i="13"/>
  <c r="I81" i="13"/>
  <c r="O81" i="13"/>
  <c r="K81" i="13"/>
  <c r="R83" i="13"/>
  <c r="P83" i="13"/>
  <c r="N83" i="13"/>
  <c r="L83" i="13"/>
  <c r="J83" i="13"/>
  <c r="Q83" i="13"/>
  <c r="M83" i="13"/>
  <c r="I83" i="13"/>
  <c r="O83" i="13"/>
  <c r="K83" i="13"/>
  <c r="C82" i="12" l="1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H81" i="12" l="1"/>
  <c r="H79" i="12"/>
  <c r="H77" i="12"/>
  <c r="H75" i="12"/>
  <c r="H73" i="12"/>
  <c r="H71" i="12"/>
  <c r="H69" i="12"/>
  <c r="H67" i="12"/>
  <c r="H82" i="12"/>
  <c r="H80" i="12"/>
  <c r="H78" i="12"/>
  <c r="H76" i="12"/>
  <c r="H74" i="12"/>
  <c r="H72" i="12"/>
  <c r="H70" i="12"/>
  <c r="H68" i="12"/>
  <c r="H66" i="12"/>
  <c r="H64" i="12"/>
  <c r="H62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65" i="12"/>
  <c r="H63" i="12"/>
  <c r="H61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R6" i="12" l="1"/>
  <c r="P6" i="12"/>
  <c r="N6" i="12"/>
  <c r="L6" i="12"/>
  <c r="J6" i="12"/>
  <c r="Q6" i="12"/>
  <c r="M6" i="12"/>
  <c r="I6" i="12"/>
  <c r="O6" i="12"/>
  <c r="K6" i="12"/>
  <c r="R8" i="12"/>
  <c r="P8" i="12"/>
  <c r="N8" i="12"/>
  <c r="L8" i="12"/>
  <c r="J8" i="12"/>
  <c r="Q8" i="12"/>
  <c r="M8" i="12"/>
  <c r="I8" i="12"/>
  <c r="O8" i="12"/>
  <c r="K8" i="12"/>
  <c r="R11" i="12"/>
  <c r="P11" i="12"/>
  <c r="N11" i="12"/>
  <c r="L11" i="12"/>
  <c r="J11" i="12"/>
  <c r="Q11" i="12"/>
  <c r="M11" i="12"/>
  <c r="I11" i="12"/>
  <c r="O11" i="12"/>
  <c r="K11" i="12"/>
  <c r="R13" i="12"/>
  <c r="P13" i="12"/>
  <c r="N13" i="12"/>
  <c r="L13" i="12"/>
  <c r="J13" i="12"/>
  <c r="Q13" i="12"/>
  <c r="M13" i="12"/>
  <c r="I13" i="12"/>
  <c r="O13" i="12"/>
  <c r="K13" i="12"/>
  <c r="R19" i="12"/>
  <c r="P19" i="12"/>
  <c r="N19" i="12"/>
  <c r="L19" i="12"/>
  <c r="J19" i="12"/>
  <c r="M19" i="12"/>
  <c r="Q19" i="12"/>
  <c r="O19" i="12"/>
  <c r="K19" i="12"/>
  <c r="I19" i="12"/>
  <c r="R23" i="12"/>
  <c r="P23" i="12"/>
  <c r="N23" i="12"/>
  <c r="L23" i="12"/>
  <c r="J23" i="12"/>
  <c r="M23" i="12"/>
  <c r="I23" i="12"/>
  <c r="Q23" i="12"/>
  <c r="O23" i="12"/>
  <c r="K23" i="12"/>
  <c r="R27" i="12"/>
  <c r="P27" i="12"/>
  <c r="N27" i="12"/>
  <c r="L27" i="12"/>
  <c r="J27" i="12"/>
  <c r="Q27" i="12"/>
  <c r="M27" i="12"/>
  <c r="K27" i="12"/>
  <c r="I27" i="12"/>
  <c r="O27" i="12"/>
  <c r="R31" i="12"/>
  <c r="P31" i="12"/>
  <c r="N31" i="12"/>
  <c r="L31" i="12"/>
  <c r="J31" i="12"/>
  <c r="Q31" i="12"/>
  <c r="O31" i="12"/>
  <c r="K31" i="12"/>
  <c r="I31" i="12"/>
  <c r="M31" i="12"/>
  <c r="R35" i="12"/>
  <c r="P35" i="12"/>
  <c r="N35" i="12"/>
  <c r="L35" i="12"/>
  <c r="J35" i="12"/>
  <c r="I35" i="12"/>
  <c r="Q35" i="12"/>
  <c r="O35" i="12"/>
  <c r="M35" i="12"/>
  <c r="K35" i="12"/>
  <c r="R39" i="12"/>
  <c r="P39" i="12"/>
  <c r="N39" i="12"/>
  <c r="L39" i="12"/>
  <c r="J39" i="12"/>
  <c r="Q39" i="12"/>
  <c r="O39" i="12"/>
  <c r="M39" i="12"/>
  <c r="K39" i="12"/>
  <c r="I39" i="12"/>
  <c r="R40" i="12"/>
  <c r="P40" i="12"/>
  <c r="N40" i="12"/>
  <c r="L40" i="12"/>
  <c r="J40" i="12"/>
  <c r="Q40" i="12"/>
  <c r="M40" i="12"/>
  <c r="I40" i="12"/>
  <c r="O40" i="12"/>
  <c r="K40" i="12"/>
  <c r="R44" i="12"/>
  <c r="P44" i="12"/>
  <c r="N44" i="12"/>
  <c r="L44" i="12"/>
  <c r="J44" i="12"/>
  <c r="Q44" i="12"/>
  <c r="M44" i="12"/>
  <c r="I44" i="12"/>
  <c r="O44" i="12"/>
  <c r="K44" i="12"/>
  <c r="R48" i="12"/>
  <c r="P48" i="12"/>
  <c r="N48" i="12"/>
  <c r="L48" i="12"/>
  <c r="J48" i="12"/>
  <c r="Q48" i="12"/>
  <c r="M48" i="12"/>
  <c r="I48" i="12"/>
  <c r="O48" i="12"/>
  <c r="K48" i="12"/>
  <c r="R52" i="12"/>
  <c r="P52" i="12"/>
  <c r="N52" i="12"/>
  <c r="L52" i="12"/>
  <c r="J52" i="12"/>
  <c r="Q52" i="12"/>
  <c r="M52" i="12"/>
  <c r="I52" i="12"/>
  <c r="O52" i="12"/>
  <c r="K52" i="12"/>
  <c r="Q71" i="12"/>
  <c r="O71" i="12"/>
  <c r="M71" i="12"/>
  <c r="K71" i="12"/>
  <c r="I71" i="12"/>
  <c r="P71" i="12"/>
  <c r="L71" i="12"/>
  <c r="R71" i="12"/>
  <c r="J71" i="12"/>
  <c r="N71" i="12"/>
  <c r="Q75" i="12"/>
  <c r="O75" i="12"/>
  <c r="M75" i="12"/>
  <c r="K75" i="12"/>
  <c r="I75" i="12"/>
  <c r="P75" i="12"/>
  <c r="L75" i="12"/>
  <c r="R75" i="12"/>
  <c r="J75" i="12"/>
  <c r="N75" i="12"/>
  <c r="Q79" i="12"/>
  <c r="O79" i="12"/>
  <c r="M79" i="12"/>
  <c r="K79" i="12"/>
  <c r="I79" i="12"/>
  <c r="P79" i="12"/>
  <c r="L79" i="12"/>
  <c r="R79" i="12"/>
  <c r="J79" i="12"/>
  <c r="N79" i="12"/>
  <c r="R15" i="12"/>
  <c r="P15" i="12"/>
  <c r="N15" i="12"/>
  <c r="L15" i="12"/>
  <c r="J15" i="12"/>
  <c r="Q15" i="12"/>
  <c r="M15" i="12"/>
  <c r="I15" i="12"/>
  <c r="O15" i="12"/>
  <c r="K15" i="12"/>
  <c r="R17" i="12"/>
  <c r="P17" i="12"/>
  <c r="N17" i="12"/>
  <c r="L17" i="12"/>
  <c r="J17" i="12"/>
  <c r="Q17" i="12"/>
  <c r="M17" i="12"/>
  <c r="I17" i="12"/>
  <c r="O17" i="12"/>
  <c r="K17" i="12"/>
  <c r="R21" i="12"/>
  <c r="P21" i="12"/>
  <c r="N21" i="12"/>
  <c r="L21" i="12"/>
  <c r="J21" i="12"/>
  <c r="O21" i="12"/>
  <c r="K21" i="12"/>
  <c r="Q21" i="12"/>
  <c r="M21" i="12"/>
  <c r="I21" i="12"/>
  <c r="R25" i="12"/>
  <c r="P25" i="12"/>
  <c r="N25" i="12"/>
  <c r="L25" i="12"/>
  <c r="J25" i="12"/>
  <c r="O25" i="12"/>
  <c r="M25" i="12"/>
  <c r="I25" i="12"/>
  <c r="Q25" i="12"/>
  <c r="K25" i="12"/>
  <c r="R29" i="12"/>
  <c r="P29" i="12"/>
  <c r="N29" i="12"/>
  <c r="L29" i="12"/>
  <c r="J29" i="12"/>
  <c r="Q29" i="12"/>
  <c r="M29" i="12"/>
  <c r="K29" i="12"/>
  <c r="I29" i="12"/>
  <c r="O29" i="12"/>
  <c r="R33" i="12"/>
  <c r="P33" i="12"/>
  <c r="N33" i="12"/>
  <c r="L33" i="12"/>
  <c r="J33" i="12"/>
  <c r="O33" i="12"/>
  <c r="K33" i="12"/>
  <c r="Q33" i="12"/>
  <c r="M33" i="12"/>
  <c r="I33" i="12"/>
  <c r="R37" i="12"/>
  <c r="P37" i="12"/>
  <c r="N37" i="12"/>
  <c r="L37" i="12"/>
  <c r="J37" i="12"/>
  <c r="Q37" i="12"/>
  <c r="O37" i="12"/>
  <c r="M37" i="12"/>
  <c r="K37" i="12"/>
  <c r="I37" i="12"/>
  <c r="Q63" i="12"/>
  <c r="O63" i="12"/>
  <c r="M63" i="12"/>
  <c r="K63" i="12"/>
  <c r="I63" i="12"/>
  <c r="R63" i="12"/>
  <c r="N63" i="12"/>
  <c r="J63" i="12"/>
  <c r="P63" i="12"/>
  <c r="L63" i="12"/>
  <c r="R42" i="12"/>
  <c r="P42" i="12"/>
  <c r="N42" i="12"/>
  <c r="L42" i="12"/>
  <c r="J42" i="12"/>
  <c r="Q42" i="12"/>
  <c r="M42" i="12"/>
  <c r="I42" i="12"/>
  <c r="O42" i="12"/>
  <c r="K42" i="12"/>
  <c r="R46" i="12"/>
  <c r="P46" i="12"/>
  <c r="N46" i="12"/>
  <c r="L46" i="12"/>
  <c r="J46" i="12"/>
  <c r="Q46" i="12"/>
  <c r="M46" i="12"/>
  <c r="I46" i="12"/>
  <c r="O46" i="12"/>
  <c r="K46" i="12"/>
  <c r="R50" i="12"/>
  <c r="P50" i="12"/>
  <c r="N50" i="12"/>
  <c r="L50" i="12"/>
  <c r="J50" i="12"/>
  <c r="Q50" i="12"/>
  <c r="M50" i="12"/>
  <c r="I50" i="12"/>
  <c r="O50" i="12"/>
  <c r="K50" i="12"/>
  <c r="R54" i="12"/>
  <c r="P54" i="12"/>
  <c r="N54" i="12"/>
  <c r="L54" i="12"/>
  <c r="J54" i="12"/>
  <c r="Q54" i="12"/>
  <c r="M54" i="12"/>
  <c r="I54" i="12"/>
  <c r="O54" i="12"/>
  <c r="K54" i="12"/>
  <c r="R56" i="12"/>
  <c r="P56" i="12"/>
  <c r="N56" i="12"/>
  <c r="L56" i="12"/>
  <c r="J56" i="12"/>
  <c r="Q56" i="12"/>
  <c r="M56" i="12"/>
  <c r="I56" i="12"/>
  <c r="O56" i="12"/>
  <c r="K56" i="12"/>
  <c r="R58" i="12"/>
  <c r="P58" i="12"/>
  <c r="N58" i="12"/>
  <c r="L58" i="12"/>
  <c r="J58" i="12"/>
  <c r="Q58" i="12"/>
  <c r="M58" i="12"/>
  <c r="I58" i="12"/>
  <c r="O58" i="12"/>
  <c r="K58" i="12"/>
  <c r="Q60" i="12"/>
  <c r="O60" i="12"/>
  <c r="M60" i="12"/>
  <c r="K60" i="12"/>
  <c r="I60" i="12"/>
  <c r="P60" i="12"/>
  <c r="L60" i="12"/>
  <c r="R60" i="12"/>
  <c r="J60" i="12"/>
  <c r="N60" i="12"/>
  <c r="Q64" i="12"/>
  <c r="O64" i="12"/>
  <c r="M64" i="12"/>
  <c r="K64" i="12"/>
  <c r="I64" i="12"/>
  <c r="P64" i="12"/>
  <c r="L64" i="12"/>
  <c r="R64" i="12"/>
  <c r="J64" i="12"/>
  <c r="N64" i="12"/>
  <c r="Q68" i="12"/>
  <c r="O68" i="12"/>
  <c r="M68" i="12"/>
  <c r="K68" i="12"/>
  <c r="I68" i="12"/>
  <c r="R68" i="12"/>
  <c r="N68" i="12"/>
  <c r="J68" i="12"/>
  <c r="P68" i="12"/>
  <c r="L68" i="12"/>
  <c r="Q72" i="12"/>
  <c r="O72" i="12"/>
  <c r="M72" i="12"/>
  <c r="K72" i="12"/>
  <c r="I72" i="12"/>
  <c r="R72" i="12"/>
  <c r="N72" i="12"/>
  <c r="J72" i="12"/>
  <c r="P72" i="12"/>
  <c r="L72" i="12"/>
  <c r="Q76" i="12"/>
  <c r="O76" i="12"/>
  <c r="M76" i="12"/>
  <c r="K76" i="12"/>
  <c r="I76" i="12"/>
  <c r="R76" i="12"/>
  <c r="N76" i="12"/>
  <c r="J76" i="12"/>
  <c r="P76" i="12"/>
  <c r="L76" i="12"/>
  <c r="Q80" i="12"/>
  <c r="O80" i="12"/>
  <c r="M80" i="12"/>
  <c r="K80" i="12"/>
  <c r="I80" i="12"/>
  <c r="R80" i="12"/>
  <c r="N80" i="12"/>
  <c r="J80" i="12"/>
  <c r="P80" i="12"/>
  <c r="L80" i="12"/>
  <c r="Q67" i="12"/>
  <c r="O67" i="12"/>
  <c r="M67" i="12"/>
  <c r="K67" i="12"/>
  <c r="I67" i="12"/>
  <c r="P67" i="12"/>
  <c r="L67" i="12"/>
  <c r="R67" i="12"/>
  <c r="J67" i="12"/>
  <c r="N67" i="12"/>
  <c r="R7" i="12"/>
  <c r="P7" i="12"/>
  <c r="N7" i="12"/>
  <c r="L7" i="12"/>
  <c r="J7" i="12"/>
  <c r="Q7" i="12"/>
  <c r="M7" i="12"/>
  <c r="I7" i="12"/>
  <c r="O7" i="12"/>
  <c r="K7" i="12"/>
  <c r="R9" i="12"/>
  <c r="P9" i="12"/>
  <c r="N9" i="12"/>
  <c r="L9" i="12"/>
  <c r="J9" i="12"/>
  <c r="Q9" i="12"/>
  <c r="M9" i="12"/>
  <c r="I9" i="12"/>
  <c r="O9" i="12"/>
  <c r="K9" i="12"/>
  <c r="R10" i="12"/>
  <c r="P10" i="12"/>
  <c r="N10" i="12"/>
  <c r="L10" i="12"/>
  <c r="J10" i="12"/>
  <c r="Q10" i="12"/>
  <c r="M10" i="12"/>
  <c r="I10" i="12"/>
  <c r="O10" i="12"/>
  <c r="K10" i="12"/>
  <c r="R12" i="12"/>
  <c r="P12" i="12"/>
  <c r="N12" i="12"/>
  <c r="L12" i="12"/>
  <c r="J12" i="12"/>
  <c r="Q12" i="12"/>
  <c r="M12" i="12"/>
  <c r="I12" i="12"/>
  <c r="O12" i="12"/>
  <c r="K12" i="12"/>
  <c r="R14" i="12"/>
  <c r="P14" i="12"/>
  <c r="N14" i="12"/>
  <c r="L14" i="12"/>
  <c r="J14" i="12"/>
  <c r="Q14" i="12"/>
  <c r="M14" i="12"/>
  <c r="I14" i="12"/>
  <c r="O14" i="12"/>
  <c r="K14" i="12"/>
  <c r="R16" i="12"/>
  <c r="P16" i="12"/>
  <c r="N16" i="12"/>
  <c r="L16" i="12"/>
  <c r="J16" i="12"/>
  <c r="Q16" i="12"/>
  <c r="M16" i="12"/>
  <c r="I16" i="12"/>
  <c r="O16" i="12"/>
  <c r="K16" i="12"/>
  <c r="R18" i="12"/>
  <c r="P18" i="12"/>
  <c r="N18" i="12"/>
  <c r="L18" i="12"/>
  <c r="J18" i="12"/>
  <c r="Q18" i="12"/>
  <c r="M18" i="12"/>
  <c r="I18" i="12"/>
  <c r="O18" i="12"/>
  <c r="K18" i="12"/>
  <c r="R20" i="12"/>
  <c r="P20" i="12"/>
  <c r="N20" i="12"/>
  <c r="L20" i="12"/>
  <c r="J20" i="12"/>
  <c r="O20" i="12"/>
  <c r="K20" i="12"/>
  <c r="Q20" i="12"/>
  <c r="M20" i="12"/>
  <c r="I20" i="12"/>
  <c r="R22" i="12"/>
  <c r="P22" i="12"/>
  <c r="N22" i="12"/>
  <c r="L22" i="12"/>
  <c r="J22" i="12"/>
  <c r="Q22" i="12"/>
  <c r="M22" i="12"/>
  <c r="K22" i="12"/>
  <c r="O22" i="12"/>
  <c r="I22" i="12"/>
  <c r="R24" i="12"/>
  <c r="P24" i="12"/>
  <c r="N24" i="12"/>
  <c r="L24" i="12"/>
  <c r="J24" i="12"/>
  <c r="O24" i="12"/>
  <c r="K24" i="12"/>
  <c r="Q24" i="12"/>
  <c r="M24" i="12"/>
  <c r="I24" i="12"/>
  <c r="R26" i="12"/>
  <c r="P26" i="12"/>
  <c r="N26" i="12"/>
  <c r="L26" i="12"/>
  <c r="J26" i="12"/>
  <c r="Q26" i="12"/>
  <c r="O26" i="12"/>
  <c r="K26" i="12"/>
  <c r="I26" i="12"/>
  <c r="M26" i="12"/>
  <c r="R28" i="12"/>
  <c r="P28" i="12"/>
  <c r="N28" i="12"/>
  <c r="L28" i="12"/>
  <c r="J28" i="12"/>
  <c r="Q28" i="12"/>
  <c r="O28" i="12"/>
  <c r="M28" i="12"/>
  <c r="K28" i="12"/>
  <c r="I28" i="12"/>
  <c r="R30" i="12"/>
  <c r="P30" i="12"/>
  <c r="N30" i="12"/>
  <c r="L30" i="12"/>
  <c r="J30" i="12"/>
  <c r="O30" i="12"/>
  <c r="M30" i="12"/>
  <c r="I30" i="12"/>
  <c r="Q30" i="12"/>
  <c r="K30" i="12"/>
  <c r="R32" i="12"/>
  <c r="P32" i="12"/>
  <c r="N32" i="12"/>
  <c r="L32" i="12"/>
  <c r="J32" i="12"/>
  <c r="M32" i="12"/>
  <c r="Q32" i="12"/>
  <c r="O32" i="12"/>
  <c r="K32" i="12"/>
  <c r="I32" i="12"/>
  <c r="R34" i="12"/>
  <c r="P34" i="12"/>
  <c r="N34" i="12"/>
  <c r="L34" i="12"/>
  <c r="J34" i="12"/>
  <c r="K34" i="12"/>
  <c r="Q34" i="12"/>
  <c r="O34" i="12"/>
  <c r="M34" i="12"/>
  <c r="I34" i="12"/>
  <c r="R36" i="12"/>
  <c r="P36" i="12"/>
  <c r="N36" i="12"/>
  <c r="L36" i="12"/>
  <c r="J36" i="12"/>
  <c r="Q36" i="12"/>
  <c r="O36" i="12"/>
  <c r="M36" i="12"/>
  <c r="K36" i="12"/>
  <c r="I36" i="12"/>
  <c r="R38" i="12"/>
  <c r="P38" i="12"/>
  <c r="N38" i="12"/>
  <c r="L38" i="12"/>
  <c r="J38" i="12"/>
  <c r="Q38" i="12"/>
  <c r="O38" i="12"/>
  <c r="M38" i="12"/>
  <c r="K38" i="12"/>
  <c r="I38" i="12"/>
  <c r="Q61" i="12"/>
  <c r="O61" i="12"/>
  <c r="M61" i="12"/>
  <c r="K61" i="12"/>
  <c r="I61" i="12"/>
  <c r="R61" i="12"/>
  <c r="N61" i="12"/>
  <c r="J61" i="12"/>
  <c r="P61" i="12"/>
  <c r="L61" i="12"/>
  <c r="Q65" i="12"/>
  <c r="O65" i="12"/>
  <c r="M65" i="12"/>
  <c r="K65" i="12"/>
  <c r="I65" i="12"/>
  <c r="R65" i="12"/>
  <c r="N65" i="12"/>
  <c r="J65" i="12"/>
  <c r="P65" i="12"/>
  <c r="L65" i="12"/>
  <c r="R41" i="12"/>
  <c r="P41" i="12"/>
  <c r="N41" i="12"/>
  <c r="L41" i="12"/>
  <c r="J41" i="12"/>
  <c r="Q41" i="12"/>
  <c r="M41" i="12"/>
  <c r="I41" i="12"/>
  <c r="O41" i="12"/>
  <c r="K41" i="12"/>
  <c r="R43" i="12"/>
  <c r="P43" i="12"/>
  <c r="N43" i="12"/>
  <c r="L43" i="12"/>
  <c r="J43" i="12"/>
  <c r="Q43" i="12"/>
  <c r="M43" i="12"/>
  <c r="I43" i="12"/>
  <c r="O43" i="12"/>
  <c r="K43" i="12"/>
  <c r="R45" i="12"/>
  <c r="P45" i="12"/>
  <c r="N45" i="12"/>
  <c r="L45" i="12"/>
  <c r="J45" i="12"/>
  <c r="Q45" i="12"/>
  <c r="M45" i="12"/>
  <c r="I45" i="12"/>
  <c r="O45" i="12"/>
  <c r="K45" i="12"/>
  <c r="R47" i="12"/>
  <c r="P47" i="12"/>
  <c r="N47" i="12"/>
  <c r="L47" i="12"/>
  <c r="J47" i="12"/>
  <c r="Q47" i="12"/>
  <c r="M47" i="12"/>
  <c r="I47" i="12"/>
  <c r="O47" i="12"/>
  <c r="K47" i="12"/>
  <c r="R49" i="12"/>
  <c r="P49" i="12"/>
  <c r="N49" i="12"/>
  <c r="L49" i="12"/>
  <c r="J49" i="12"/>
  <c r="Q49" i="12"/>
  <c r="M49" i="12"/>
  <c r="I49" i="12"/>
  <c r="O49" i="12"/>
  <c r="K49" i="12"/>
  <c r="R51" i="12"/>
  <c r="P51" i="12"/>
  <c r="N51" i="12"/>
  <c r="L51" i="12"/>
  <c r="J51" i="12"/>
  <c r="Q51" i="12"/>
  <c r="M51" i="12"/>
  <c r="I51" i="12"/>
  <c r="O51" i="12"/>
  <c r="K51" i="12"/>
  <c r="R53" i="12"/>
  <c r="P53" i="12"/>
  <c r="N53" i="12"/>
  <c r="L53" i="12"/>
  <c r="J53" i="12"/>
  <c r="Q53" i="12"/>
  <c r="M53" i="12"/>
  <c r="I53" i="12"/>
  <c r="O53" i="12"/>
  <c r="K53" i="12"/>
  <c r="R55" i="12"/>
  <c r="P55" i="12"/>
  <c r="N55" i="12"/>
  <c r="L55" i="12"/>
  <c r="J55" i="12"/>
  <c r="Q55" i="12"/>
  <c r="M55" i="12"/>
  <c r="I55" i="12"/>
  <c r="O55" i="12"/>
  <c r="K55" i="12"/>
  <c r="R57" i="12"/>
  <c r="P57" i="12"/>
  <c r="N57" i="12"/>
  <c r="L57" i="12"/>
  <c r="J57" i="12"/>
  <c r="Q57" i="12"/>
  <c r="M57" i="12"/>
  <c r="I57" i="12"/>
  <c r="O57" i="12"/>
  <c r="K57" i="12"/>
  <c r="Q59" i="12"/>
  <c r="O59" i="12"/>
  <c r="M59" i="12"/>
  <c r="K59" i="12"/>
  <c r="R59" i="12"/>
  <c r="N59" i="12"/>
  <c r="J59" i="12"/>
  <c r="P59" i="12"/>
  <c r="I59" i="12"/>
  <c r="L59" i="12"/>
  <c r="Q62" i="12"/>
  <c r="O62" i="12"/>
  <c r="M62" i="12"/>
  <c r="K62" i="12"/>
  <c r="I62" i="12"/>
  <c r="P62" i="12"/>
  <c r="L62" i="12"/>
  <c r="R62" i="12"/>
  <c r="J62" i="12"/>
  <c r="N62" i="12"/>
  <c r="Q66" i="12"/>
  <c r="O66" i="12"/>
  <c r="M66" i="12"/>
  <c r="K66" i="12"/>
  <c r="I66" i="12"/>
  <c r="R66" i="12"/>
  <c r="N66" i="12"/>
  <c r="J66" i="12"/>
  <c r="P66" i="12"/>
  <c r="L66" i="12"/>
  <c r="Q70" i="12"/>
  <c r="O70" i="12"/>
  <c r="M70" i="12"/>
  <c r="K70" i="12"/>
  <c r="I70" i="12"/>
  <c r="R70" i="12"/>
  <c r="N70" i="12"/>
  <c r="J70" i="12"/>
  <c r="P70" i="12"/>
  <c r="L70" i="12"/>
  <c r="Q74" i="12"/>
  <c r="O74" i="12"/>
  <c r="M74" i="12"/>
  <c r="K74" i="12"/>
  <c r="I74" i="12"/>
  <c r="R74" i="12"/>
  <c r="N74" i="12"/>
  <c r="J74" i="12"/>
  <c r="P74" i="12"/>
  <c r="L74" i="12"/>
  <c r="Q78" i="12"/>
  <c r="O78" i="12"/>
  <c r="M78" i="12"/>
  <c r="K78" i="12"/>
  <c r="I78" i="12"/>
  <c r="R78" i="12"/>
  <c r="N78" i="12"/>
  <c r="J78" i="12"/>
  <c r="P78" i="12"/>
  <c r="L78" i="12"/>
  <c r="Q82" i="12"/>
  <c r="O82" i="12"/>
  <c r="M82" i="12"/>
  <c r="K82" i="12"/>
  <c r="I82" i="12"/>
  <c r="R82" i="12"/>
  <c r="N82" i="12"/>
  <c r="J82" i="12"/>
  <c r="P82" i="12"/>
  <c r="L82" i="12"/>
  <c r="Q69" i="12"/>
  <c r="O69" i="12"/>
  <c r="M69" i="12"/>
  <c r="K69" i="12"/>
  <c r="I69" i="12"/>
  <c r="P69" i="12"/>
  <c r="L69" i="12"/>
  <c r="R69" i="12"/>
  <c r="J69" i="12"/>
  <c r="N69" i="12"/>
  <c r="Q73" i="12"/>
  <c r="O73" i="12"/>
  <c r="M73" i="12"/>
  <c r="K73" i="12"/>
  <c r="I73" i="12"/>
  <c r="P73" i="12"/>
  <c r="L73" i="12"/>
  <c r="R73" i="12"/>
  <c r="J73" i="12"/>
  <c r="N73" i="12"/>
  <c r="Q77" i="12"/>
  <c r="O77" i="12"/>
  <c r="M77" i="12"/>
  <c r="K77" i="12"/>
  <c r="I77" i="12"/>
  <c r="P77" i="12"/>
  <c r="L77" i="12"/>
  <c r="R77" i="12"/>
  <c r="J77" i="12"/>
  <c r="N77" i="12"/>
  <c r="Q81" i="12"/>
  <c r="O81" i="12"/>
  <c r="M81" i="12"/>
  <c r="K81" i="12"/>
  <c r="I81" i="12"/>
  <c r="P81" i="12"/>
  <c r="L81" i="12"/>
  <c r="R81" i="12"/>
  <c r="J81" i="12"/>
  <c r="N81" i="12"/>
  <c r="D8" i="5" l="1"/>
  <c r="C5" i="5" l="1"/>
  <c r="D6" i="7" s="1"/>
  <c r="B13" i="5" l="1"/>
  <c r="B14" i="7" s="1"/>
  <c r="C14" i="7" s="1"/>
  <c r="B15" i="5"/>
  <c r="B16" i="7" s="1"/>
  <c r="C16" i="7" s="1"/>
  <c r="B19" i="5"/>
  <c r="B20" i="7" s="1"/>
  <c r="C20" i="7" s="1"/>
  <c r="B21" i="5"/>
  <c r="B22" i="7" s="1"/>
  <c r="C22" i="7" s="1"/>
  <c r="B23" i="5"/>
  <c r="B24" i="7" s="1"/>
  <c r="C24" i="7" s="1"/>
  <c r="B25" i="5"/>
  <c r="B26" i="7" s="1"/>
  <c r="C26" i="7" s="1"/>
  <c r="B27" i="5"/>
  <c r="B28" i="7" s="1"/>
  <c r="C28" i="7" s="1"/>
  <c r="B29" i="5"/>
  <c r="B30" i="7" s="1"/>
  <c r="C30" i="7" s="1"/>
  <c r="B31" i="5"/>
  <c r="B32" i="7" s="1"/>
  <c r="C32" i="7" s="1"/>
  <c r="B33" i="5"/>
  <c r="B34" i="7" s="1"/>
  <c r="C34" i="7" s="1"/>
  <c r="B37" i="5"/>
  <c r="B38" i="7" s="1"/>
  <c r="C38" i="7" s="1"/>
  <c r="B39" i="5"/>
  <c r="B40" i="7" s="1"/>
  <c r="C40" i="7" s="1"/>
  <c r="B41" i="5"/>
  <c r="B42" i="7" s="1"/>
  <c r="C42" i="7" s="1"/>
  <c r="B43" i="5"/>
  <c r="B44" i="7" s="1"/>
  <c r="C44" i="7" s="1"/>
  <c r="B45" i="5"/>
  <c r="B46" i="7" s="1"/>
  <c r="C46" i="7" s="1"/>
  <c r="B47" i="5"/>
  <c r="B48" i="7" s="1"/>
  <c r="C48" i="7" s="1"/>
  <c r="B51" i="5"/>
  <c r="B52" i="7" s="1"/>
  <c r="C52" i="7" s="1"/>
  <c r="B53" i="5"/>
  <c r="B54" i="7" s="1"/>
  <c r="C54" i="7" s="1"/>
  <c r="B55" i="5"/>
  <c r="B56" i="7" s="1"/>
  <c r="C56" i="7" s="1"/>
  <c r="B57" i="5"/>
  <c r="B58" i="7" s="1"/>
  <c r="C58" i="7" s="1"/>
  <c r="B59" i="5"/>
  <c r="B60" i="7" s="1"/>
  <c r="C60" i="7" s="1"/>
  <c r="B61" i="5"/>
  <c r="B62" i="7" s="1"/>
  <c r="C62" i="7" s="1"/>
  <c r="B65" i="5"/>
  <c r="B66" i="7" s="1"/>
  <c r="C66" i="7" s="1"/>
  <c r="B67" i="5"/>
  <c r="B68" i="7" s="1"/>
  <c r="C68" i="7" s="1"/>
  <c r="B69" i="5"/>
  <c r="B70" i="7" s="1"/>
  <c r="C70" i="7" s="1"/>
  <c r="B71" i="5"/>
  <c r="B72" i="7" s="1"/>
  <c r="C72" i="7" s="1"/>
  <c r="B73" i="5"/>
  <c r="B74" i="7" s="1"/>
  <c r="C74" i="7" s="1"/>
  <c r="B75" i="5"/>
  <c r="B76" i="7" s="1"/>
  <c r="C76" i="7" s="1"/>
  <c r="B77" i="5"/>
  <c r="B78" i="7" s="1"/>
  <c r="C78" i="7" s="1"/>
  <c r="B79" i="5"/>
  <c r="B80" i="7" s="1"/>
  <c r="C80" i="7" s="1"/>
  <c r="B81" i="5"/>
  <c r="B82" i="7" s="1"/>
  <c r="C82" i="7" s="1"/>
  <c r="B8" i="5"/>
  <c r="B9" i="7" s="1"/>
  <c r="C9" i="7" s="1"/>
  <c r="B12" i="5"/>
  <c r="B13" i="7" s="1"/>
  <c r="C13" i="7" s="1"/>
  <c r="B5" i="5"/>
  <c r="B6" i="7" s="1"/>
  <c r="C6" i="7" s="1"/>
  <c r="B82" i="5"/>
  <c r="B83" i="7" s="1"/>
  <c r="C83" i="7" s="1"/>
  <c r="B14" i="5"/>
  <c r="B15" i="7" s="1"/>
  <c r="C15" i="7" s="1"/>
  <c r="B16" i="5"/>
  <c r="B17" i="7" s="1"/>
  <c r="C17" i="7" s="1"/>
  <c r="B18" i="5"/>
  <c r="B19" i="7" s="1"/>
  <c r="C19" i="7" s="1"/>
  <c r="B20" i="5"/>
  <c r="B21" i="7" s="1"/>
  <c r="C21" i="7" s="1"/>
  <c r="B22" i="5"/>
  <c r="B23" i="7" s="1"/>
  <c r="C23" i="7" s="1"/>
  <c r="B24" i="5"/>
  <c r="B25" i="7" s="1"/>
  <c r="C25" i="7" s="1"/>
  <c r="B26" i="5"/>
  <c r="B27" i="7" s="1"/>
  <c r="C27" i="7" s="1"/>
  <c r="B28" i="5"/>
  <c r="B29" i="7" s="1"/>
  <c r="C29" i="7" s="1"/>
  <c r="B30" i="5"/>
  <c r="B31" i="7" s="1"/>
  <c r="C31" i="7" s="1"/>
  <c r="B32" i="5"/>
  <c r="B33" i="7" s="1"/>
  <c r="C33" i="7" s="1"/>
  <c r="B34" i="5"/>
  <c r="B35" i="7" s="1"/>
  <c r="C35" i="7" s="1"/>
  <c r="B36" i="5"/>
  <c r="B37" i="7" s="1"/>
  <c r="C37" i="7" s="1"/>
  <c r="B38" i="5"/>
  <c r="B39" i="7" s="1"/>
  <c r="C39" i="7" s="1"/>
  <c r="B40" i="5"/>
  <c r="B41" i="7" s="1"/>
  <c r="C41" i="7" s="1"/>
  <c r="B42" i="5"/>
  <c r="B43" i="7" s="1"/>
  <c r="C43" i="7" s="1"/>
  <c r="B44" i="5"/>
  <c r="B45" i="7" s="1"/>
  <c r="C45" i="7" s="1"/>
  <c r="B46" i="5"/>
  <c r="B47" i="7" s="1"/>
  <c r="C47" i="7" s="1"/>
  <c r="B48" i="5"/>
  <c r="B49" i="7" s="1"/>
  <c r="C49" i="7" s="1"/>
  <c r="B50" i="5"/>
  <c r="B51" i="7" s="1"/>
  <c r="C51" i="7" s="1"/>
  <c r="B52" i="5"/>
  <c r="B53" i="7" s="1"/>
  <c r="C53" i="7" s="1"/>
  <c r="B54" i="5"/>
  <c r="B55" i="7" s="1"/>
  <c r="C55" i="7" s="1"/>
  <c r="B56" i="5"/>
  <c r="B57" i="7" s="1"/>
  <c r="C57" i="7" s="1"/>
  <c r="B58" i="5"/>
  <c r="B59" i="7" s="1"/>
  <c r="C59" i="7" s="1"/>
  <c r="B60" i="5"/>
  <c r="B61" i="7" s="1"/>
  <c r="C61" i="7" s="1"/>
  <c r="B62" i="5"/>
  <c r="B63" i="7" s="1"/>
  <c r="C63" i="7" s="1"/>
  <c r="B64" i="5"/>
  <c r="B65" i="7" s="1"/>
  <c r="C65" i="7" s="1"/>
  <c r="B66" i="5"/>
  <c r="B67" i="7" s="1"/>
  <c r="C67" i="7" s="1"/>
  <c r="B68" i="5"/>
  <c r="B69" i="7" s="1"/>
  <c r="C69" i="7" s="1"/>
  <c r="B70" i="5"/>
  <c r="B71" i="7" s="1"/>
  <c r="C71" i="7" s="1"/>
  <c r="B72" i="5"/>
  <c r="B73" i="7" s="1"/>
  <c r="C73" i="7" s="1"/>
  <c r="B74" i="5"/>
  <c r="B75" i="7" s="1"/>
  <c r="C75" i="7" s="1"/>
  <c r="B76" i="5"/>
  <c r="B77" i="7" s="1"/>
  <c r="C77" i="7" s="1"/>
  <c r="B78" i="5"/>
  <c r="B79" i="7" s="1"/>
  <c r="C79" i="7" s="1"/>
  <c r="B80" i="5"/>
  <c r="B81" i="7" s="1"/>
  <c r="C81" i="7" s="1"/>
  <c r="B9" i="5"/>
  <c r="B10" i="7" s="1"/>
  <c r="C10" i="7" s="1"/>
  <c r="B11" i="5"/>
  <c r="B12" i="7" s="1"/>
  <c r="C12" i="7" s="1"/>
  <c r="B10" i="5"/>
  <c r="B11" i="7" s="1"/>
  <c r="C11" i="7" s="1"/>
  <c r="B17" i="5"/>
  <c r="B18" i="7" s="1"/>
  <c r="C18" i="7" s="1"/>
  <c r="B35" i="5"/>
  <c r="B36" i="7" s="1"/>
  <c r="C36" i="7" s="1"/>
  <c r="B49" i="5"/>
  <c r="B50" i="7" s="1"/>
  <c r="C50" i="7" s="1"/>
  <c r="B63" i="5"/>
  <c r="B64" i="7" s="1"/>
  <c r="C64" i="7" s="1"/>
  <c r="D9" i="5" l="1"/>
  <c r="D10" i="5"/>
  <c r="D11" i="5"/>
  <c r="D12" i="5"/>
  <c r="D13" i="5"/>
  <c r="D14" i="5"/>
  <c r="D15" i="5"/>
  <c r="D16" i="5"/>
  <c r="D17" i="5"/>
  <c r="G3" i="7" l="1"/>
  <c r="E9" i="7" s="1"/>
  <c r="P22" i="5" l="1"/>
  <c r="H20" i="5"/>
  <c r="P21" i="5"/>
  <c r="I20" i="5"/>
  <c r="F21" i="5"/>
  <c r="J21" i="5"/>
  <c r="E20" i="5"/>
  <c r="F23" i="5"/>
  <c r="G20" i="5"/>
  <c r="P20" i="5"/>
  <c r="H21" i="5"/>
  <c r="F22" i="5"/>
  <c r="I22" i="5"/>
  <c r="H23" i="5"/>
  <c r="N23" i="5"/>
  <c r="K21" i="5"/>
  <c r="N22" i="5"/>
  <c r="K20" i="5"/>
  <c r="G21" i="5"/>
  <c r="E22" i="5"/>
  <c r="H22" i="5"/>
  <c r="G23" i="5"/>
  <c r="K23" i="5"/>
  <c r="J22" i="5"/>
  <c r="N21" i="5"/>
  <c r="J23" i="5"/>
  <c r="J20" i="5"/>
  <c r="N20" i="5"/>
  <c r="E21" i="5"/>
  <c r="I21" i="5"/>
  <c r="G22" i="5"/>
  <c r="E23" i="5"/>
  <c r="I23" i="5"/>
  <c r="P23" i="5"/>
  <c r="K22" i="5"/>
  <c r="F20" i="5"/>
  <c r="K3" i="7" l="1"/>
  <c r="E21" i="7" s="1"/>
  <c r="P14" i="7" l="1"/>
  <c r="O14" i="5"/>
  <c r="P15" i="7"/>
  <c r="O16" i="5"/>
  <c r="P17" i="7"/>
  <c r="O15" i="5"/>
  <c r="P16" i="7"/>
  <c r="O17" i="5"/>
  <c r="P18" i="7"/>
  <c r="O9" i="5" l="1"/>
  <c r="P10" i="7"/>
  <c r="O8" i="5"/>
  <c r="P9" i="7"/>
  <c r="O6" i="5"/>
  <c r="P7" i="7"/>
  <c r="O7" i="5"/>
  <c r="P8" i="7"/>
  <c r="O10" i="5"/>
  <c r="P11" i="7"/>
  <c r="O13" i="5"/>
  <c r="B7" i="5" l="1"/>
  <c r="B8" i="7" s="1"/>
  <c r="C8" i="7" s="1"/>
  <c r="B6" i="5"/>
  <c r="B7" i="7" s="1"/>
  <c r="H5" i="7" l="1"/>
  <c r="C7" i="7"/>
  <c r="B3" i="7" s="1"/>
  <c r="B2" i="7" s="1"/>
</calcChain>
</file>

<file path=xl/sharedStrings.xml><?xml version="1.0" encoding="utf-8"?>
<sst xmlns="http://schemas.openxmlformats.org/spreadsheetml/2006/main" count="294" uniqueCount="144">
  <si>
    <t>食品番号</t>
  </si>
  <si>
    <t>食品名</t>
  </si>
  <si>
    <t>エネルギー</t>
  </si>
  <si>
    <t>タンパク質</t>
    <rPh sb="4" eb="5">
      <t>シツ</t>
    </rPh>
    <phoneticPr fontId="1"/>
  </si>
  <si>
    <t>脂質</t>
  </si>
  <si>
    <t>炭水化物</t>
  </si>
  <si>
    <t>アレルギー</t>
  </si>
  <si>
    <t>食塩相当量</t>
    <rPh sb="0" eb="1">
      <t>ショク</t>
    </rPh>
    <rPh sb="1" eb="2">
      <t>エン</t>
    </rPh>
    <rPh sb="2" eb="4">
      <t>ソウトウ</t>
    </rPh>
    <rPh sb="4" eb="5">
      <t>リョウ</t>
    </rPh>
    <phoneticPr fontId="1"/>
  </si>
  <si>
    <t>使用量(ｇ)</t>
    <rPh sb="0" eb="2">
      <t>シヨウ</t>
    </rPh>
    <rPh sb="2" eb="3">
      <t>リョウ</t>
    </rPh>
    <phoneticPr fontId="1"/>
  </si>
  <si>
    <t>熱量</t>
    <rPh sb="0" eb="2">
      <t>ネツリョウ</t>
    </rPh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</si>
  <si>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</si>
  <si>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</si>
  <si>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炭水化物</t>
    <rPh sb="0" eb="4">
      <t>タンスイカブツ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</si>
  <si>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</si>
  <si>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kcal</t>
    <phoneticPr fontId="1"/>
  </si>
  <si>
    <t>ｇ</t>
    <phoneticPr fontId="1"/>
  </si>
  <si>
    <t>添加物</t>
    <rPh sb="0" eb="3">
      <t>テンカブツ</t>
    </rPh>
    <phoneticPr fontId="1"/>
  </si>
  <si>
    <t>①食材名(使用量順）</t>
    <rPh sb="1" eb="2">
      <t>ショク</t>
    </rPh>
    <rPh sb="2" eb="3">
      <t>ザイ</t>
    </rPh>
    <rPh sb="3" eb="4">
      <t>メイ</t>
    </rPh>
    <rPh sb="5" eb="7">
      <t>シヨウ</t>
    </rPh>
    <rPh sb="7" eb="8">
      <t>リョウ</t>
    </rPh>
    <rPh sb="8" eb="9">
      <t>ジュン</t>
    </rPh>
    <phoneticPr fontId="1"/>
  </si>
  <si>
    <t>③添加物(食材の後ろに/を入れて入力していく)</t>
    <rPh sb="1" eb="4">
      <t>テンカブツ</t>
    </rPh>
    <rPh sb="5" eb="7">
      <t>ショクザイ</t>
    </rPh>
    <rPh sb="8" eb="9">
      <t>ウシ</t>
    </rPh>
    <rPh sb="13" eb="14">
      <t>イ</t>
    </rPh>
    <rPh sb="16" eb="18">
      <t>ニュウリョク</t>
    </rPh>
    <phoneticPr fontId="1"/>
  </si>
  <si>
    <t>④アレルギー</t>
    <phoneticPr fontId="1"/>
  </si>
  <si>
    <t>⑤栄養成分表示(個包装当たり)</t>
    <rPh sb="1" eb="3">
      <t>エイヨウ</t>
    </rPh>
    <rPh sb="3" eb="5">
      <t>セイブン</t>
    </rPh>
    <rPh sb="5" eb="7">
      <t>ヒョウジ</t>
    </rPh>
    <rPh sb="8" eb="9">
      <t>コ</t>
    </rPh>
    <rPh sb="9" eb="11">
      <t>ホウソウ</t>
    </rPh>
    <rPh sb="11" eb="12">
      <t>ア</t>
    </rPh>
    <phoneticPr fontId="1"/>
  </si>
  <si>
    <t>⑤栄養成分表示(100g当たり)</t>
    <rPh sb="1" eb="3">
      <t>エイヨウ</t>
    </rPh>
    <rPh sb="3" eb="5">
      <t>セイブン</t>
    </rPh>
    <rPh sb="5" eb="7">
      <t>ヒョウジ</t>
    </rPh>
    <rPh sb="12" eb="13">
      <t>ア</t>
    </rPh>
    <phoneticPr fontId="1"/>
  </si>
  <si>
    <t>①～⑤までをラベルに記載する。⑤はどちらか選択</t>
    <rPh sb="10" eb="12">
      <t>キサイ</t>
    </rPh>
    <rPh sb="21" eb="23">
      <t>センタク</t>
    </rPh>
    <phoneticPr fontId="1"/>
  </si>
  <si>
    <t>(一部に</t>
    <rPh sb="1" eb="3">
      <t>イチブ</t>
    </rPh>
    <phoneticPr fontId="1"/>
  </si>
  <si>
    <t>⇐『食材登録』のエクセルで調べられます。</t>
    <rPh sb="2" eb="4">
      <t>ショクザイ</t>
    </rPh>
    <rPh sb="4" eb="6">
      <t>トウロク</t>
    </rPh>
    <rPh sb="13" eb="14">
      <t>シラ</t>
    </rPh>
    <phoneticPr fontId="1"/>
  </si>
  <si>
    <t>を含む）</t>
  </si>
  <si>
    <t>②一番多い対象食材の原産国</t>
    <rPh sb="1" eb="3">
      <t>イチバン</t>
    </rPh>
    <rPh sb="3" eb="4">
      <t>オオ</t>
    </rPh>
    <rPh sb="5" eb="7">
      <t>タイショウ</t>
    </rPh>
    <rPh sb="7" eb="9">
      <t>ショクザイ</t>
    </rPh>
    <rPh sb="10" eb="12">
      <t>ゲンサン</t>
    </rPh>
    <rPh sb="12" eb="13">
      <t>コク</t>
    </rPh>
    <phoneticPr fontId="1"/>
  </si>
  <si>
    <t>↓原材料まとめ</t>
    <rPh sb="1" eb="4">
      <t>ゲンザイリョウ</t>
    </rPh>
    <phoneticPr fontId="1"/>
  </si>
  <si>
    <t>a</t>
    <phoneticPr fontId="1"/>
  </si>
  <si>
    <t>添加物まとめ</t>
    <rPh sb="0" eb="3">
      <t>テンカブツ</t>
    </rPh>
    <phoneticPr fontId="1"/>
  </si>
  <si>
    <t>アレルギーまとめ</t>
    <phoneticPr fontId="1"/>
  </si>
  <si>
    <t>NO.</t>
    <phoneticPr fontId="1"/>
  </si>
  <si>
    <t>一致用番号</t>
    <rPh sb="0" eb="2">
      <t>イッチ</t>
    </rPh>
    <rPh sb="2" eb="3">
      <t>ヨウ</t>
    </rPh>
    <rPh sb="3" eb="5">
      <t>バンゴウ</t>
    </rPh>
    <phoneticPr fontId="1"/>
  </si>
  <si>
    <t>一致番号</t>
    <rPh sb="0" eb="2">
      <t>イッチ</t>
    </rPh>
    <rPh sb="2" eb="4">
      <t>バンゴウ</t>
    </rPh>
    <phoneticPr fontId="1"/>
  </si>
  <si>
    <t>お弁当名：</t>
    <rPh sb="1" eb="4">
      <t>ベントウメイ</t>
    </rPh>
    <phoneticPr fontId="1"/>
  </si>
  <si>
    <t>おかず名：</t>
    <rPh sb="3" eb="4">
      <t>メイ</t>
    </rPh>
    <phoneticPr fontId="1"/>
  </si>
  <si>
    <t>食材名</t>
    <rPh sb="0" eb="2">
      <t>ショクザイ</t>
    </rPh>
    <phoneticPr fontId="1"/>
  </si>
  <si>
    <t>砂糖</t>
    <rPh sb="0" eb="2">
      <t>サトウ</t>
    </rPh>
    <phoneticPr fontId="1"/>
  </si>
  <si>
    <t>だしの素</t>
    <rPh sb="3" eb="4">
      <t>モト</t>
    </rPh>
    <phoneticPr fontId="1"/>
  </si>
  <si>
    <t>グルタミン酸</t>
    <rPh sb="5" eb="6">
      <t>サン</t>
    </rPh>
    <phoneticPr fontId="1"/>
  </si>
  <si>
    <t>食塩</t>
    <rPh sb="0" eb="2">
      <t>ショクエン</t>
    </rPh>
    <phoneticPr fontId="1"/>
  </si>
  <si>
    <t>料理酒</t>
    <rPh sb="0" eb="3">
      <t>リョウリシュ</t>
    </rPh>
    <phoneticPr fontId="1"/>
  </si>
  <si>
    <t>みりん</t>
  </si>
  <si>
    <t>うすくち醤油</t>
    <rPh sb="4" eb="6">
      <t>ショウユ</t>
    </rPh>
    <phoneticPr fontId="1"/>
  </si>
  <si>
    <t>こいくち醤油</t>
    <rPh sb="4" eb="6">
      <t>ショウユ</t>
    </rPh>
    <phoneticPr fontId="1"/>
  </si>
  <si>
    <t>人参</t>
    <rPh sb="0" eb="2">
      <t>ニンジン</t>
    </rPh>
    <phoneticPr fontId="1"/>
  </si>
  <si>
    <t>たけのこ</t>
  </si>
  <si>
    <t>蓮根</t>
    <rPh sb="0" eb="2">
      <t>レンコン</t>
    </rPh>
    <phoneticPr fontId="1"/>
  </si>
  <si>
    <t>ちくわ</t>
  </si>
  <si>
    <t>調味料(アミノ酸等)</t>
    <rPh sb="0" eb="3">
      <t>チョウミリョウ</t>
    </rPh>
    <rPh sb="7" eb="9">
      <t>サンナド</t>
    </rPh>
    <phoneticPr fontId="1"/>
  </si>
  <si>
    <t>調味料(アミノ酸)</t>
    <rPh sb="0" eb="3">
      <t>チョウミリョウ</t>
    </rPh>
    <rPh sb="7" eb="8">
      <t>サン</t>
    </rPh>
    <phoneticPr fontId="1"/>
  </si>
  <si>
    <t>クエン酸</t>
    <rPh sb="3" eb="4">
      <t>サン</t>
    </rPh>
    <phoneticPr fontId="1"/>
  </si>
  <si>
    <t>アルコール</t>
  </si>
  <si>
    <t>加工でんぷん、調味料(アミノ酸等)、ソルビトール、ｐH調整剤、Vit.C、増粘多糖類</t>
    <rPh sb="0" eb="2">
      <t>カコウ</t>
    </rPh>
    <rPh sb="7" eb="10">
      <t>チョウミリョウ</t>
    </rPh>
    <rPh sb="14" eb="16">
      <t>サンナド</t>
    </rPh>
    <rPh sb="27" eb="30">
      <t>チョウセイザイ</t>
    </rPh>
    <rPh sb="37" eb="42">
      <t>ゾウネンタトウルイ</t>
    </rPh>
    <phoneticPr fontId="1"/>
  </si>
  <si>
    <t>こんにゃく</t>
    <phoneticPr fontId="1"/>
  </si>
  <si>
    <t>和風弁当</t>
    <rPh sb="0" eb="4">
      <t>ワフウベントウ</t>
    </rPh>
    <phoneticPr fontId="1"/>
  </si>
  <si>
    <t>筑前煮</t>
    <rPh sb="0" eb="3">
      <t>チクゼンニ</t>
    </rPh>
    <phoneticPr fontId="1"/>
  </si>
  <si>
    <t>コブサラダ</t>
    <phoneticPr fontId="1"/>
  </si>
  <si>
    <t>蒸し鶏とインゲンのゆず酢和え</t>
    <rPh sb="0" eb="1">
      <t>ムシドリ</t>
    </rPh>
    <rPh sb="11" eb="12">
      <t xml:space="preserve">ス </t>
    </rPh>
    <rPh sb="12" eb="13">
      <t xml:space="preserve">アエ </t>
    </rPh>
    <phoneticPr fontId="1"/>
  </si>
  <si>
    <t>豚肉とビール煮ブルーベリーソース</t>
    <rPh sb="0" eb="2">
      <t>ブタニク</t>
    </rPh>
    <rPh sb="6" eb="7">
      <t xml:space="preserve">２ </t>
    </rPh>
    <phoneticPr fontId="1"/>
  </si>
  <si>
    <t>おかず名：</t>
    <phoneticPr fontId="1"/>
  </si>
  <si>
    <t>白身魚（鮭）のソテーきのこクリームソース</t>
    <rPh sb="0" eb="3">
      <t>シロミザカナ</t>
    </rPh>
    <rPh sb="4" eb="5">
      <t>サケ</t>
    </rPh>
    <phoneticPr fontId="1"/>
  </si>
  <si>
    <t>かぼちゃのマリネ</t>
  </si>
  <si>
    <t>かぼちゃのマリネ</t>
    <phoneticPr fontId="1"/>
  </si>
  <si>
    <t>カロリー</t>
    <phoneticPr fontId="1"/>
  </si>
  <si>
    <t>たんぱく質</t>
    <phoneticPr fontId="1"/>
  </si>
  <si>
    <t>糖質</t>
    <rPh sb="0" eb="2">
      <t>トウシテゥ</t>
    </rPh>
    <phoneticPr fontId="1"/>
  </si>
  <si>
    <t>脂質</t>
    <rPh sb="0" eb="2">
      <t>シシテゥ</t>
    </rPh>
    <phoneticPr fontId="1"/>
  </si>
  <si>
    <t>食物繊維</t>
    <rPh sb="0" eb="4">
      <t>ショク</t>
    </rPh>
    <phoneticPr fontId="1"/>
  </si>
  <si>
    <t>塩分</t>
    <rPh sb="0" eb="2">
      <t>エn</t>
    </rPh>
    <phoneticPr fontId="1"/>
  </si>
  <si>
    <r>
      <rPr>
        <sz val="14"/>
        <color theme="1"/>
        <rFont val="Yu Gothic"/>
        <family val="2"/>
        <scheme val="minor"/>
      </rPr>
      <t>一致番号</t>
    </r>
    <rPh sb="0" eb="2">
      <t>イッチ</t>
    </rPh>
    <rPh sb="2" eb="4">
      <t>バンゴウ</t>
    </rPh>
    <phoneticPr fontId="1"/>
  </si>
  <si>
    <r>
      <rPr>
        <sz val="14"/>
        <color theme="1"/>
        <rFont val="Yu Gothic"/>
        <family val="2"/>
        <scheme val="minor"/>
      </rPr>
      <t>名称</t>
    </r>
    <rPh sb="0" eb="2">
      <t>メイ</t>
    </rPh>
    <phoneticPr fontId="1"/>
  </si>
  <si>
    <r>
      <rPr>
        <sz val="14"/>
        <color theme="1"/>
        <rFont val="Yu Gothic"/>
        <family val="2"/>
        <scheme val="minor"/>
      </rPr>
      <t>一致用番号</t>
    </r>
    <rPh sb="0" eb="2">
      <t>イッチ</t>
    </rPh>
    <rPh sb="2" eb="3">
      <t>ヨウ</t>
    </rPh>
    <rPh sb="3" eb="5">
      <t>バンゴウ</t>
    </rPh>
    <phoneticPr fontId="1"/>
  </si>
  <si>
    <r>
      <rPr>
        <sz val="14"/>
        <color theme="1"/>
        <rFont val="Yu Gothic"/>
        <family val="2"/>
        <scheme val="minor"/>
      </rPr>
      <t>食品番号</t>
    </r>
  </si>
  <si>
    <r>
      <rPr>
        <sz val="14"/>
        <color theme="1"/>
        <rFont val="Yu Gothic"/>
        <family val="2"/>
        <scheme val="minor"/>
      </rPr>
      <t>食品名</t>
    </r>
  </si>
  <si>
    <r>
      <rPr>
        <sz val="14"/>
        <color theme="1"/>
        <rFont val="Yu Gothic"/>
        <family val="2"/>
        <scheme val="minor"/>
      </rPr>
      <t>エネルギー</t>
    </r>
  </si>
  <si>
    <r>
      <rPr>
        <sz val="14"/>
        <color theme="1"/>
        <rFont val="Yu Gothic"/>
        <family val="2"/>
        <scheme val="minor"/>
      </rPr>
      <t>タンパク質</t>
    </r>
    <rPh sb="4" eb="5">
      <t>シツ</t>
    </rPh>
    <phoneticPr fontId="1"/>
  </si>
  <si>
    <r>
      <rPr>
        <sz val="14"/>
        <color theme="1"/>
        <rFont val="Yu Gothic"/>
        <family val="2"/>
        <scheme val="minor"/>
      </rPr>
      <t>脂質</t>
    </r>
  </si>
  <si>
    <r>
      <rPr>
        <sz val="14"/>
        <color theme="1"/>
        <rFont val="Yu Gothic"/>
        <family val="2"/>
        <scheme val="minor"/>
      </rPr>
      <t>炭水化物</t>
    </r>
  </si>
  <si>
    <r>
      <rPr>
        <sz val="14"/>
        <color theme="1"/>
        <rFont val="Yu Gothic"/>
        <family val="2"/>
        <scheme val="minor"/>
      </rPr>
      <t>食塩相当量</t>
    </r>
    <rPh sb="0" eb="1">
      <t>ショク</t>
    </rPh>
    <rPh sb="1" eb="2">
      <t>エン</t>
    </rPh>
    <rPh sb="2" eb="4">
      <t>ソウトウ</t>
    </rPh>
    <rPh sb="4" eb="5">
      <t>リョウ</t>
    </rPh>
    <phoneticPr fontId="1"/>
  </si>
  <si>
    <r>
      <rPr>
        <sz val="14"/>
        <color theme="1"/>
        <rFont val="Yu Gothic"/>
        <family val="2"/>
        <scheme val="minor"/>
      </rPr>
      <t>アレルギー</t>
    </r>
  </si>
  <si>
    <r>
      <rPr>
        <sz val="14"/>
        <color theme="1"/>
        <rFont val="Yu Gothic"/>
        <family val="2"/>
        <scheme val="minor"/>
      </rPr>
      <t>添加物</t>
    </r>
    <rPh sb="0" eb="3">
      <t>テンカブツ</t>
    </rPh>
    <phoneticPr fontId="1"/>
  </si>
  <si>
    <r>
      <rPr>
        <sz val="14"/>
        <color theme="1"/>
        <rFont val="Yu Gothic"/>
        <family val="2"/>
        <scheme val="minor"/>
      </rPr>
      <t>コブサラダ</t>
    </r>
    <phoneticPr fontId="1"/>
  </si>
  <si>
    <r>
      <rPr>
        <sz val="14"/>
        <color theme="1"/>
        <rFont val="Yu Gothic"/>
        <family val="2"/>
        <scheme val="minor"/>
      </rPr>
      <t>蒸し鶏とインゲンのゆず酢和え</t>
    </r>
    <phoneticPr fontId="1"/>
  </si>
  <si>
    <r>
      <rPr>
        <sz val="14"/>
        <color theme="1"/>
        <rFont val="Yu Gothic"/>
        <family val="2"/>
        <scheme val="minor"/>
      </rPr>
      <t>豚肉とビール煮ブルーベリーソース</t>
    </r>
    <phoneticPr fontId="1"/>
  </si>
  <si>
    <r>
      <rPr>
        <sz val="14"/>
        <color theme="1"/>
        <rFont val="Yu Gothic"/>
        <family val="2"/>
        <scheme val="minor"/>
      </rPr>
      <t>白身魚のソテーきのこクリームソース</t>
    </r>
    <phoneticPr fontId="1"/>
  </si>
  <si>
    <t>かぼちゃ</t>
  </si>
  <si>
    <t>アーモンドスライス</t>
  </si>
  <si>
    <t>にんにく</t>
  </si>
  <si>
    <t>オリーブオイル</t>
  </si>
  <si>
    <t>白ワインビネガー</t>
  </si>
  <si>
    <t>マーマレード</t>
  </si>
  <si>
    <t>食塩</t>
  </si>
  <si>
    <t>胡椒</t>
  </si>
  <si>
    <t>豚バラ肉</t>
  </si>
  <si>
    <t>玉ねぎ</t>
  </si>
  <si>
    <t>人参</t>
  </si>
  <si>
    <t>セロリ</t>
  </si>
  <si>
    <t>ビール</t>
  </si>
  <si>
    <t>小麦粉</t>
  </si>
  <si>
    <t>ブルーベリージャム</t>
  </si>
  <si>
    <t>ローリエ</t>
  </si>
  <si>
    <t>水</t>
  </si>
  <si>
    <t>生鮭</t>
  </si>
  <si>
    <t>しめじ</t>
  </si>
  <si>
    <t>エリンギ</t>
  </si>
  <si>
    <t>白ワイン</t>
  </si>
  <si>
    <t>生クリーム</t>
  </si>
  <si>
    <t>レモン汁</t>
  </si>
  <si>
    <t>鶏胸肉</t>
  </si>
  <si>
    <t>インゲン</t>
  </si>
  <si>
    <t>ゆず茶</t>
  </si>
  <si>
    <t>白味噌</t>
  </si>
  <si>
    <t>酒</t>
  </si>
  <si>
    <t>りんご酢</t>
  </si>
  <si>
    <t>アボカド</t>
  </si>
  <si>
    <t>ゆで卵</t>
  </si>
  <si>
    <t>ベーコン</t>
  </si>
  <si>
    <t>コーンフレーク</t>
  </si>
  <si>
    <t>マヨネーズ</t>
  </si>
  <si>
    <t>トマトペースト</t>
  </si>
  <si>
    <t>ヨーグルト</t>
  </si>
  <si>
    <t>はちみつ</t>
  </si>
  <si>
    <t>し</t>
    <phoneticPr fontId="1"/>
  </si>
  <si>
    <t>りんご果汁、アルコール</t>
    <phoneticPr fontId="1"/>
  </si>
  <si>
    <t>醸造調味料（米・米こうじ、食塩、ブドウ果汁）、たんぱく加水分解物、水あめ、食塩、酒精、酸味料</t>
    <phoneticPr fontId="1"/>
  </si>
  <si>
    <t>大豆(遺伝子組み換えでない)、米、食塩</t>
    <phoneticPr fontId="1"/>
  </si>
  <si>
    <t>砂糖、麦芽糖、粉末しょうが、粉末はちみつ、粉末ゆず果汁／酸味料、香料、リン酸Ca、甘味料（アセスルファムK、スクラロース）、クチナシ色素</t>
    <phoneticPr fontId="1"/>
  </si>
  <si>
    <t>小麦</t>
    <phoneticPr fontId="1"/>
  </si>
  <si>
    <t>糖類（水飴・砂糖）・植物油脂・脱脂粉乳・でんぷん・食塩・カゼインＮａ・乳化剤・セルロース・香料・メタリン酸Ｎａ・カロチン色素・ＰＨ調整剤＜原料の一部に大豆を含む＞</t>
    <phoneticPr fontId="1"/>
  </si>
  <si>
    <t>食用オリーブ油</t>
    <phoneticPr fontId="1"/>
  </si>
  <si>
    <t>小麦</t>
    <rPh sb="0" eb="2">
      <t>コムギ</t>
    </rPh>
    <phoneticPr fontId="1"/>
  </si>
  <si>
    <t>ブラックペッパー</t>
    <phoneticPr fontId="1"/>
  </si>
  <si>
    <t>海水（瀬戸内）</t>
  </si>
  <si>
    <t>海水（瀬戸内）</t>
    <phoneticPr fontId="1"/>
  </si>
  <si>
    <t>ブルーベリー、砂糖類（砂糖、ぶどう糖）/ゲル化剤（ペクチン）、酸味料、クエン酸ナトリウム</t>
    <phoneticPr fontId="1"/>
  </si>
  <si>
    <t>麦芽、ホップ、米、コーン、スターチ</t>
    <phoneticPr fontId="1"/>
  </si>
  <si>
    <t>かんきつ類（夏みかん、ネーブルオレンジ、冬だいだい、シビルオレンジ）、砂糖類（砂糖、ぶどう糖（液状））/ゲル化剤（ペクチン）、酸味料</t>
    <phoneticPr fontId="1"/>
  </si>
  <si>
    <t>コーングリッツ・砂糖・麦芽エキス</t>
    <phoneticPr fontId="1"/>
  </si>
  <si>
    <t>生乳、乳製品</t>
    <phoneticPr fontId="1"/>
  </si>
  <si>
    <t>はちみつ 原材料：はちみつ(中国、アルゼンチン、ニュージーランド、カナダ、他の国)</t>
    <phoneticPr fontId="1"/>
  </si>
  <si>
    <t>トマト</t>
    <phoneticPr fontId="1"/>
  </si>
  <si>
    <t>食用植物油脂（国内製造）、卵黄、醸造酢、食塩、香辛料/調味料（アミノ酸）、香辛料抽出物、（一部に卵・大豆・りんごを含む）</t>
    <phoneticPr fontId="1"/>
  </si>
  <si>
    <t>豚ばら肉、還元水あめ、卵たん白、大豆たん白、食塩、乳たん白、ポークエキス／調味料（有機酸等）、リン酸塩（Na）、増粘多糖類、酸化防止剤（ビタミンＣ）、発色剤（亜硝酸Ｎａ）、コチニール色素、香辛料、（一部に卵・乳成分・大豆・豚肉を含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</si>
</sst>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000_ 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12"/>
      <color theme="1"/>
      <name val="Hiragino Sans"/>
      <charset val="128"/>
    </font>
    <font>
      <sz val="12"/>
      <color rgb="FF000000"/>
      <name val="Hiragino Sans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/>
    <xf numFmtId="0" fontId="2" fillId="0" borderId="0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4" borderId="11" xfId="0" applyFont="1" applyFill="1" applyBorder="1"/>
    <xf numFmtId="0" fontId="0" fillId="0" borderId="0" xfId="0" applyAlignment="1">
      <alignment shrinkToFit="1"/>
    </xf>
    <xf numFmtId="0" fontId="0" fillId="3" borderId="3" xfId="0" applyFill="1" applyBorder="1" applyAlignment="1">
      <alignment horizontal="center" vertical="center" shrinkToFit="1"/>
    </xf>
    <xf numFmtId="0" fontId="2" fillId="0" borderId="0" xfId="0" applyFont="1" applyBorder="1" applyAlignment="1"/>
    <xf numFmtId="0" fontId="3" fillId="0" borderId="10" xfId="0" applyFont="1" applyBorder="1" applyAlignment="1">
      <alignment shrinkToFit="1"/>
    </xf>
    <xf numFmtId="0" fontId="2" fillId="4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shrinkToFi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center"/>
    </xf>
    <xf numFmtId="0" fontId="2" fillId="4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shrinkToFit="1"/>
    </xf>
    <xf numFmtId="0" fontId="2" fillId="4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2" fillId="4" borderId="0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vertical="top" wrapText="1" shrinkToFit="1"/>
    </xf>
    <xf numFmtId="0" fontId="2" fillId="4" borderId="5" xfId="0" applyFont="1" applyFill="1" applyBorder="1" applyAlignment="1">
      <alignment vertical="top" wrapText="1" shrinkToFit="1"/>
    </xf>
    <xf numFmtId="0" fontId="2" fillId="4" borderId="6" xfId="0" applyFont="1" applyFill="1" applyBorder="1" applyAlignment="1">
      <alignment vertical="top" wrapText="1" shrinkToFit="1"/>
    </xf>
    <xf numFmtId="0" fontId="2" fillId="4" borderId="7" xfId="0" applyFont="1" applyFill="1" applyBorder="1" applyAlignment="1">
      <alignment vertical="top" wrapText="1" shrinkToFit="1"/>
    </xf>
    <xf numFmtId="0" fontId="2" fillId="4" borderId="0" xfId="0" applyFont="1" applyFill="1" applyBorder="1" applyAlignment="1">
      <alignment vertical="top" wrapText="1" shrinkToFit="1"/>
    </xf>
    <xf numFmtId="0" fontId="2" fillId="4" borderId="8" xfId="0" applyFont="1" applyFill="1" applyBorder="1" applyAlignment="1">
      <alignment vertical="top" wrapText="1" shrinkToFit="1"/>
    </xf>
    <xf numFmtId="0" fontId="2" fillId="4" borderId="9" xfId="0" applyFont="1" applyFill="1" applyBorder="1" applyAlignment="1">
      <alignment vertical="top" wrapText="1" shrinkToFit="1"/>
    </xf>
    <xf numFmtId="0" fontId="2" fillId="4" borderId="10" xfId="0" applyFont="1" applyFill="1" applyBorder="1" applyAlignment="1">
      <alignment vertical="top" wrapText="1" shrinkToFit="1"/>
    </xf>
    <xf numFmtId="0" fontId="2" fillId="4" borderId="11" xfId="0" applyFont="1" applyFill="1" applyBorder="1" applyAlignment="1">
      <alignment vertical="top" wrapText="1" shrinkToFi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2" fillId="4" borderId="7" xfId="0" applyFont="1" applyFill="1" applyBorder="1" applyAlignment="1">
      <alignment vertical="top" shrinkToFit="1"/>
    </xf>
    <xf numFmtId="0" fontId="2" fillId="4" borderId="0" xfId="0" applyFont="1" applyFill="1" applyBorder="1" applyAlignment="1">
      <alignment vertical="top" shrinkToFit="1"/>
    </xf>
    <xf numFmtId="0" fontId="2" fillId="4" borderId="8" xfId="0" applyFont="1" applyFill="1" applyBorder="1" applyAlignment="1">
      <alignment vertical="top" shrinkToFit="1"/>
    </xf>
    <xf numFmtId="0" fontId="2" fillId="4" borderId="9" xfId="0" applyFont="1" applyFill="1" applyBorder="1" applyAlignment="1">
      <alignment vertical="top" shrinkToFit="1"/>
    </xf>
    <xf numFmtId="0" fontId="2" fillId="4" borderId="10" xfId="0" applyFont="1" applyFill="1" applyBorder="1" applyAlignment="1">
      <alignment vertical="top" shrinkToFit="1"/>
    </xf>
    <xf numFmtId="0" fontId="2" fillId="4" borderId="11" xfId="0" applyFont="1" applyFill="1" applyBorder="1" applyAlignment="1">
      <alignment vertical="top" shrinkToFit="1"/>
    </xf>
    <xf numFmtId="0" fontId="2" fillId="4" borderId="0" xfId="0" applyFont="1" applyFill="1" applyAlignment="1">
      <alignment vertical="top"/>
    </xf>
    <xf numFmtId="0" fontId="0" fillId="0" borderId="0" xfId="0" applyFont="1" applyFill="1" applyBorder="1" applyAlignment="1"/>
    <xf numFmtId="177" fontId="0" fillId="0" borderId="0" xfId="0" applyNumberFormat="1" applyFont="1" applyFill="1" applyBorder="1" applyAlignment="1">
      <alignment shrinkToFit="1"/>
    </xf>
    <xf numFmtId="0" fontId="0" fillId="0" borderId="0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shrinkToFit="1"/>
    </xf>
    <xf numFmtId="176" fontId="0" fillId="0" borderId="1" xfId="0" applyNumberFormat="1" applyBorder="1"/>
    <xf numFmtId="0" fontId="0" fillId="0" borderId="0" xfId="0"/>
    <xf numFmtId="177" fontId="0" fillId="0" borderId="1" xfId="0" applyNumberFormat="1" applyBorder="1"/>
    <xf numFmtId="0" fontId="0" fillId="0" borderId="1" xfId="0" applyBorder="1" applyAlignment="1">
      <alignment shrinkToFi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shrinkToFi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  <xf numFmtId="0" fontId="10" fillId="0" borderId="1" xfId="0" applyFont="1" applyBorder="1"/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178" fontId="10" fillId="0" borderId="1" xfId="0" applyNumberFormat="1" applyFont="1" applyBorder="1"/>
    <xf numFmtId="176" fontId="10" fillId="0" borderId="1" xfId="0" applyNumberFormat="1" applyFont="1" applyBorder="1"/>
    <xf numFmtId="177" fontId="10" fillId="0" borderId="1" xfId="0" applyNumberFormat="1" applyFont="1" applyBorder="1"/>
    <xf numFmtId="0" fontId="10" fillId="0" borderId="1" xfId="0" applyFont="1" applyBorder="1" applyAlignment="1">
      <alignment shrinkToFi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shrinkToFit="1"/>
    </xf>
    <xf numFmtId="0" fontId="10" fillId="0" borderId="0" xfId="0" applyFont="1" applyAlignment="1">
      <alignment shrinkToFit="1"/>
    </xf>
    <xf numFmtId="0" fontId="10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/>
    <xf numFmtId="0" fontId="14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177" fontId="2" fillId="4" borderId="10" xfId="0" applyNumberFormat="1" applyFont="1" applyFill="1" applyBorder="1" applyAlignment="1">
      <alignment horizontal="right"/>
    </xf>
    <xf numFmtId="177" fontId="2" fillId="4" borderId="0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center" shrinkToFit="1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4" borderId="10" xfId="0" applyFont="1" applyFill="1" applyBorder="1" applyAlignment="1">
      <alignment horizontal="center" shrinkToFit="1"/>
    </xf>
    <xf numFmtId="0" fontId="2" fillId="4" borderId="11" xfId="0" applyFont="1" applyFill="1" applyBorder="1" applyAlignment="1">
      <alignment horizontal="center" shrinkToFit="1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176" fontId="2" fillId="4" borderId="5" xfId="0" applyNumberFormat="1" applyFont="1" applyFill="1" applyBorder="1" applyAlignment="1">
      <alignment horizontal="right"/>
    </xf>
    <xf numFmtId="176" fontId="2" fillId="4" borderId="0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shrinkToFi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left" shrinkToFit="1"/>
    </xf>
    <xf numFmtId="0" fontId="2" fillId="4" borderId="0" xfId="0" applyFont="1" applyFill="1" applyBorder="1" applyAlignment="1">
      <alignment horizontal="left" shrinkToFit="1"/>
    </xf>
    <xf numFmtId="0" fontId="2" fillId="4" borderId="8" xfId="0" applyFont="1" applyFill="1" applyBorder="1" applyAlignment="1">
      <alignment horizontal="left" shrinkToFit="1"/>
    </xf>
    <xf numFmtId="0" fontId="2" fillId="4" borderId="9" xfId="0" applyFont="1" applyFill="1" applyBorder="1" applyAlignment="1">
      <alignment horizontal="left" shrinkToFit="1"/>
    </xf>
    <xf numFmtId="0" fontId="2" fillId="4" borderId="10" xfId="0" applyFont="1" applyFill="1" applyBorder="1" applyAlignment="1">
      <alignment horizontal="left" shrinkToFit="1"/>
    </xf>
    <xf numFmtId="0" fontId="2" fillId="4" borderId="11" xfId="0" applyFont="1" applyFill="1" applyBorder="1" applyAlignment="1">
      <alignment horizontal="left" shrinkToFi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A3BE-DA9A-4BA1-8ABB-78A1654783FA}">
  <dimension ref="B2:R165"/>
  <sheetViews>
    <sheetView showGridLines="0" zoomScaleNormal="85" zoomScaleSheetLayoutView="85" workbookViewId="0">
      <selection activeCell="F18" sqref="F18"/>
    </sheetView>
  </sheetViews>
  <sheetFormatPr baseColWidth="10" defaultColWidth="8.83203125" defaultRowHeight="17"/>
  <cols>
    <col min="1" max="1" width="1.6640625" style="66" customWidth="1"/>
    <col min="2" max="2" width="4.83203125" style="66" hidden="1" customWidth="1"/>
    <col min="3" max="3" width="46.83203125" style="66" hidden="1" customWidth="1"/>
    <col min="4" max="4" width="14.33203125" style="66" customWidth="1"/>
    <col min="5" max="5" width="40.1640625" style="66" customWidth="1"/>
    <col min="6" max="6" width="67.83203125" style="12" customWidth="1"/>
    <col min="7" max="7" width="26.1640625" style="66" customWidth="1"/>
    <col min="8" max="8" width="12.33203125" style="66" hidden="1" customWidth="1"/>
    <col min="9" max="9" width="0" style="66" hidden="1" customWidth="1"/>
    <col min="10" max="10" width="8" style="66" hidden="1" customWidth="1"/>
    <col min="11" max="11" width="26.1640625" style="66" hidden="1" customWidth="1"/>
    <col min="12" max="13" width="0" style="66" hidden="1" customWidth="1"/>
    <col min="14" max="14" width="12.1640625" style="66" hidden="1" customWidth="1"/>
    <col min="15" max="15" width="13.83203125" style="66" hidden="1" customWidth="1"/>
    <col min="16" max="16" width="14" style="66" hidden="1" customWidth="1"/>
    <col min="17" max="17" width="26.5" style="66" hidden="1" customWidth="1"/>
    <col min="18" max="18" width="25.1640625" style="66" hidden="1" customWidth="1"/>
    <col min="19" max="16384" width="8.83203125" style="66"/>
  </cols>
  <sheetData>
    <row r="2" spans="2:18" ht="33" customHeight="1">
      <c r="D2" s="81" t="s">
        <v>34</v>
      </c>
      <c r="E2" s="115" t="s">
        <v>55</v>
      </c>
      <c r="F2" s="116"/>
    </row>
    <row r="3" spans="2:18" ht="34.25" customHeight="1">
      <c r="D3" s="81" t="s">
        <v>35</v>
      </c>
      <c r="E3" s="115" t="s">
        <v>56</v>
      </c>
      <c r="F3" s="116"/>
    </row>
    <row r="4" spans="2:18" ht="33.5" customHeight="1">
      <c r="C4" s="3"/>
      <c r="D4" s="2"/>
      <c r="E4" s="1"/>
      <c r="F4" s="80"/>
    </row>
    <row r="5" spans="2:18" ht="24.75" customHeight="1">
      <c r="B5" s="66" t="s">
        <v>31</v>
      </c>
      <c r="C5" s="66" t="s">
        <v>33</v>
      </c>
      <c r="D5" s="4" t="s">
        <v>8</v>
      </c>
      <c r="E5" s="71" t="s">
        <v>36</v>
      </c>
      <c r="F5" s="72" t="s">
        <v>16</v>
      </c>
      <c r="H5" s="6" t="s">
        <v>32</v>
      </c>
      <c r="I5" s="4" t="s">
        <v>8</v>
      </c>
      <c r="J5" s="5" t="s">
        <v>0</v>
      </c>
      <c r="K5" s="5" t="s">
        <v>1</v>
      </c>
      <c r="L5" s="5" t="s">
        <v>2</v>
      </c>
      <c r="M5" s="5" t="s">
        <v>3</v>
      </c>
      <c r="N5" s="5" t="s">
        <v>4</v>
      </c>
      <c r="O5" s="5" t="s">
        <v>5</v>
      </c>
      <c r="P5" s="5" t="s">
        <v>7</v>
      </c>
      <c r="Q5" s="13" t="s">
        <v>6</v>
      </c>
      <c r="R5" s="13" t="s">
        <v>16</v>
      </c>
    </row>
    <row r="6" spans="2:18">
      <c r="B6" s="66">
        <v>1</v>
      </c>
      <c r="C6" s="69">
        <f t="shared" ref="C6:C68" si="0">D6+B6/10000</f>
        <v>113.0001</v>
      </c>
      <c r="D6" s="82">
        <v>113</v>
      </c>
      <c r="E6" s="83" t="s">
        <v>37</v>
      </c>
      <c r="F6" s="84"/>
      <c r="H6" s="70">
        <f>LARGE($C$6:$C$82,ROW(A1))</f>
        <v>1120.0014000000001</v>
      </c>
      <c r="I6" s="6">
        <f t="shared" ref="I6:I37" si="1">INDEX($D$6:$D$82,MATCH(H6,$C$6:$C$82,0))</f>
        <v>1120</v>
      </c>
      <c r="J6" s="6" t="e">
        <f>INDEX(#REF!,MATCH(H6,$C$6:$C$82,0))</f>
        <v>#REF!</v>
      </c>
      <c r="K6" s="6" t="str">
        <f t="shared" ref="K6:K37" si="2">INDEX($E$6:$E$82,MATCH(H6,$C$6:$C$82,0))&amp;""</f>
        <v>こんにゃく</v>
      </c>
      <c r="L6" s="65" t="e">
        <f>INDEX(#REF!,MATCH(H6,$C$6:$C$82,0))</f>
        <v>#REF!</v>
      </c>
      <c r="M6" s="67" t="e">
        <f>INDEX(#REF!,MATCH(H6,$C$6:$C$82,0))</f>
        <v>#REF!</v>
      </c>
      <c r="N6" s="67" t="e">
        <f>INDEX(#REF!,MATCH(H6,$C$6:$C$82,0))</f>
        <v>#REF!</v>
      </c>
      <c r="O6" s="67" t="e">
        <f>INDEX(#REF!,MATCH(H6,$C$6:$C$82,0))</f>
        <v>#REF!</v>
      </c>
      <c r="P6" s="67" t="e">
        <f>INDEX(#REF!,MATCH(H6,$C$6:$C$82,0))</f>
        <v>#REF!</v>
      </c>
      <c r="Q6" s="68" t="e">
        <f>INDEX(#REF!,MATCH(H6,$C$6:$C$82,0))&amp;""</f>
        <v>#REF!</v>
      </c>
      <c r="R6" s="68" t="str">
        <f t="shared" ref="R6:R37" si="3">INDEX($F$6:$F$82,MATCH(H6,$C$6:$C$82,0))&amp;""</f>
        <v/>
      </c>
    </row>
    <row r="7" spans="2:18">
      <c r="B7" s="66">
        <v>2</v>
      </c>
      <c r="C7" s="69">
        <f t="shared" si="0"/>
        <v>45.0002</v>
      </c>
      <c r="D7" s="82">
        <v>45</v>
      </c>
      <c r="E7" s="83" t="s">
        <v>38</v>
      </c>
      <c r="F7" s="84" t="s">
        <v>49</v>
      </c>
      <c r="H7" s="70" t="e">
        <f>LARGE($C$6:$C$82,ROW(#REF!))</f>
        <v>#REF!</v>
      </c>
      <c r="I7" s="6" t="e">
        <f t="shared" si="1"/>
        <v>#REF!</v>
      </c>
      <c r="J7" s="6" t="e">
        <f>INDEX(#REF!,MATCH(H7,$C$6:$C$82,0))</f>
        <v>#REF!</v>
      </c>
      <c r="K7" s="6" t="e">
        <f t="shared" si="2"/>
        <v>#REF!</v>
      </c>
      <c r="L7" s="65" t="e">
        <f>INDEX(#REF!,MATCH(H7,$C$6:$C$82,0))</f>
        <v>#REF!</v>
      </c>
      <c r="M7" s="67" t="e">
        <f>INDEX(#REF!,MATCH(H7,$C$6:$C$82,0))</f>
        <v>#REF!</v>
      </c>
      <c r="N7" s="67" t="e">
        <f>INDEX(#REF!,MATCH(H7,$C$6:$C$82,0))</f>
        <v>#REF!</v>
      </c>
      <c r="O7" s="67" t="e">
        <f>INDEX(#REF!,MATCH(H7,$C$6:$C$82,0))</f>
        <v>#REF!</v>
      </c>
      <c r="P7" s="67" t="e">
        <f>INDEX(#REF!,MATCH(H7,$C$6:$C$82,0))</f>
        <v>#REF!</v>
      </c>
      <c r="Q7" s="68" t="e">
        <f>INDEX(#REF!,MATCH(H7,$C$6:$C$82,0))&amp;""</f>
        <v>#REF!</v>
      </c>
      <c r="R7" s="68" t="e">
        <f t="shared" si="3"/>
        <v>#REF!</v>
      </c>
    </row>
    <row r="8" spans="2:18">
      <c r="B8" s="66">
        <v>3</v>
      </c>
      <c r="C8" s="69">
        <f t="shared" si="0"/>
        <v>9.0002999999999993</v>
      </c>
      <c r="D8" s="82">
        <v>9</v>
      </c>
      <c r="E8" s="83" t="s">
        <v>39</v>
      </c>
      <c r="F8" s="84" t="s">
        <v>50</v>
      </c>
      <c r="H8" s="70" t="e">
        <f>LARGE($C$6:$C$82,ROW(#REF!))</f>
        <v>#REF!</v>
      </c>
      <c r="I8" s="6" t="e">
        <f t="shared" si="1"/>
        <v>#REF!</v>
      </c>
      <c r="J8" s="6" t="e">
        <f>INDEX(#REF!,MATCH(H8,$C$6:$C$82,0))</f>
        <v>#REF!</v>
      </c>
      <c r="K8" s="6" t="e">
        <f t="shared" si="2"/>
        <v>#REF!</v>
      </c>
      <c r="L8" s="65" t="e">
        <f>INDEX(#REF!,MATCH(H8,$C$6:$C$82,0))</f>
        <v>#REF!</v>
      </c>
      <c r="M8" s="67" t="e">
        <f>INDEX(#REF!,MATCH(H8,$C$6:$C$82,0))</f>
        <v>#REF!</v>
      </c>
      <c r="N8" s="67" t="e">
        <f>INDEX(#REF!,MATCH(H8,$C$6:$C$82,0))</f>
        <v>#REF!</v>
      </c>
      <c r="O8" s="67" t="e">
        <f>INDEX(#REF!,MATCH(H8,$C$6:$C$82,0))</f>
        <v>#REF!</v>
      </c>
      <c r="P8" s="67" t="e">
        <f>INDEX(#REF!,MATCH(H8,$C$6:$C$82,0))</f>
        <v>#REF!</v>
      </c>
      <c r="Q8" s="68" t="e">
        <f>INDEX(#REF!,MATCH(H8,$C$6:$C$82,0))&amp;""</f>
        <v>#REF!</v>
      </c>
      <c r="R8" s="68" t="e">
        <f t="shared" si="3"/>
        <v>#REF!</v>
      </c>
    </row>
    <row r="9" spans="2:18">
      <c r="B9" s="66">
        <v>4</v>
      </c>
      <c r="C9" s="69">
        <f t="shared" si="0"/>
        <v>2.0004</v>
      </c>
      <c r="D9" s="82">
        <v>2</v>
      </c>
      <c r="E9" s="83" t="s">
        <v>40</v>
      </c>
      <c r="F9" s="84"/>
      <c r="H9" s="70" t="e">
        <f>LARGE($C$6:$C$82,ROW(#REF!))</f>
        <v>#REF!</v>
      </c>
      <c r="I9" s="6" t="e">
        <f t="shared" si="1"/>
        <v>#REF!</v>
      </c>
      <c r="J9" s="6" t="e">
        <f>INDEX(#REF!,MATCH(H9,$C$6:$C$82,0))</f>
        <v>#REF!</v>
      </c>
      <c r="K9" s="6" t="e">
        <f t="shared" si="2"/>
        <v>#REF!</v>
      </c>
      <c r="L9" s="65" t="e">
        <f>INDEX(#REF!,MATCH(H9,$C$6:$C$82,0))</f>
        <v>#REF!</v>
      </c>
      <c r="M9" s="67" t="e">
        <f>INDEX(#REF!,MATCH(H9,$C$6:$C$82,0))</f>
        <v>#REF!</v>
      </c>
      <c r="N9" s="67" t="e">
        <f>INDEX(#REF!,MATCH(H9,$C$6:$C$82,0))</f>
        <v>#REF!</v>
      </c>
      <c r="O9" s="67" t="e">
        <f>INDEX(#REF!,MATCH(H9,$C$6:$C$82,0))</f>
        <v>#REF!</v>
      </c>
      <c r="P9" s="67" t="e">
        <f>INDEX(#REF!,MATCH(H9,$C$6:$C$82,0))</f>
        <v>#REF!</v>
      </c>
      <c r="Q9" s="68" t="e">
        <f>INDEX(#REF!,MATCH(H9,$C$6:$C$82,0))&amp;""</f>
        <v>#REF!</v>
      </c>
      <c r="R9" s="68" t="e">
        <f t="shared" si="3"/>
        <v>#REF!</v>
      </c>
    </row>
    <row r="10" spans="2:18">
      <c r="B10" s="66">
        <v>6</v>
      </c>
      <c r="C10" s="69">
        <f t="shared" si="0"/>
        <v>225.00059999999999</v>
      </c>
      <c r="D10" s="82">
        <v>225</v>
      </c>
      <c r="E10" s="83" t="s">
        <v>41</v>
      </c>
      <c r="F10" s="84" t="s">
        <v>51</v>
      </c>
      <c r="H10" s="70">
        <f t="shared" ref="H10:H15" si="4">LARGE($C$6:$C$82,ROW(A4))</f>
        <v>645.00130000000001</v>
      </c>
      <c r="I10" s="6">
        <f t="shared" si="1"/>
        <v>645</v>
      </c>
      <c r="J10" s="6" t="e">
        <f>INDEX(#REF!,MATCH(H10,$C$6:$C$82,0))</f>
        <v>#REF!</v>
      </c>
      <c r="K10" s="6" t="str">
        <f t="shared" si="2"/>
        <v>ちくわ</v>
      </c>
      <c r="L10" s="65" t="e">
        <f>INDEX(#REF!,MATCH(H10,$C$6:$C$82,0))</f>
        <v>#REF!</v>
      </c>
      <c r="M10" s="67" t="e">
        <f>INDEX(#REF!,MATCH(H10,$C$6:$C$82,0))</f>
        <v>#REF!</v>
      </c>
      <c r="N10" s="67" t="e">
        <f>INDEX(#REF!,MATCH(H10,$C$6:$C$82,0))</f>
        <v>#REF!</v>
      </c>
      <c r="O10" s="67" t="e">
        <f>INDEX(#REF!,MATCH(H10,$C$6:$C$82,0))</f>
        <v>#REF!</v>
      </c>
      <c r="P10" s="67" t="e">
        <f>INDEX(#REF!,MATCH(H10,$C$6:$C$82,0))</f>
        <v>#REF!</v>
      </c>
      <c r="Q10" s="68" t="e">
        <f>INDEX(#REF!,MATCH(H10,$C$6:$C$82,0))&amp;""</f>
        <v>#REF!</v>
      </c>
      <c r="R10" s="68" t="str">
        <f t="shared" si="3"/>
        <v>加工でんぷん、調味料(アミノ酸等)、ソルビトール、ｐH調整剤、Vit.C、増粘多糖類</v>
      </c>
    </row>
    <row r="11" spans="2:18">
      <c r="B11" s="66">
        <v>7</v>
      </c>
      <c r="C11" s="69">
        <f t="shared" si="0"/>
        <v>243.00069999999999</v>
      </c>
      <c r="D11" s="82">
        <v>243</v>
      </c>
      <c r="E11" s="83" t="s">
        <v>42</v>
      </c>
      <c r="F11" s="84"/>
      <c r="H11" s="70">
        <f t="shared" si="4"/>
        <v>600.00120000000004</v>
      </c>
      <c r="I11" s="6">
        <f t="shared" si="1"/>
        <v>600</v>
      </c>
      <c r="J11" s="6" t="e">
        <f>INDEX(#REF!,MATCH(H11,$C$6:$C$82,0))</f>
        <v>#REF!</v>
      </c>
      <c r="K11" s="6" t="str">
        <f t="shared" si="2"/>
        <v>蓮根</v>
      </c>
      <c r="L11" s="65" t="e">
        <f>INDEX(#REF!,MATCH(H11,$C$6:$C$82,0))</f>
        <v>#REF!</v>
      </c>
      <c r="M11" s="67" t="e">
        <f>INDEX(#REF!,MATCH(H11,$C$6:$C$82,0))</f>
        <v>#REF!</v>
      </c>
      <c r="N11" s="67" t="e">
        <f>INDEX(#REF!,MATCH(H11,$C$6:$C$82,0))</f>
        <v>#REF!</v>
      </c>
      <c r="O11" s="67" t="e">
        <f>INDEX(#REF!,MATCH(H11,$C$6:$C$82,0))</f>
        <v>#REF!</v>
      </c>
      <c r="P11" s="67" t="e">
        <f>INDEX(#REF!,MATCH(H11,$C$6:$C$82,0))</f>
        <v>#REF!</v>
      </c>
      <c r="Q11" s="68" t="e">
        <f>INDEX(#REF!,MATCH(H11,$C$6:$C$82,0))&amp;""</f>
        <v>#REF!</v>
      </c>
      <c r="R11" s="68" t="str">
        <f t="shared" si="3"/>
        <v/>
      </c>
    </row>
    <row r="12" spans="2:18">
      <c r="B12" s="66">
        <v>8</v>
      </c>
      <c r="C12" s="69">
        <f t="shared" si="0"/>
        <v>74.300799999999995</v>
      </c>
      <c r="D12" s="82">
        <v>74.3</v>
      </c>
      <c r="E12" s="83" t="s">
        <v>43</v>
      </c>
      <c r="F12" s="84" t="s">
        <v>52</v>
      </c>
      <c r="H12" s="70">
        <f t="shared" si="4"/>
        <v>243.00069999999999</v>
      </c>
      <c r="I12" s="6">
        <f t="shared" si="1"/>
        <v>243</v>
      </c>
      <c r="J12" s="6" t="e">
        <f>INDEX(#REF!,MATCH(H12,$C$6:$C$82,0))</f>
        <v>#REF!</v>
      </c>
      <c r="K12" s="6" t="str">
        <f t="shared" si="2"/>
        <v>みりん</v>
      </c>
      <c r="L12" s="65" t="e">
        <f>INDEX(#REF!,MATCH(H12,$C$6:$C$82,0))</f>
        <v>#REF!</v>
      </c>
      <c r="M12" s="67" t="e">
        <f>INDEX(#REF!,MATCH(H12,$C$6:$C$82,0))</f>
        <v>#REF!</v>
      </c>
      <c r="N12" s="67" t="e">
        <f>INDEX(#REF!,MATCH(H12,$C$6:$C$82,0))</f>
        <v>#REF!</v>
      </c>
      <c r="O12" s="67" t="e">
        <f>INDEX(#REF!,MATCH(H12,$C$6:$C$82,0))</f>
        <v>#REF!</v>
      </c>
      <c r="P12" s="67" t="e">
        <f>INDEX(#REF!,MATCH(H12,$C$6:$C$82,0))</f>
        <v>#REF!</v>
      </c>
      <c r="Q12" s="68" t="e">
        <f>INDEX(#REF!,MATCH(H12,$C$6:$C$82,0))&amp;""</f>
        <v>#REF!</v>
      </c>
      <c r="R12" s="68" t="str">
        <f t="shared" si="3"/>
        <v/>
      </c>
    </row>
    <row r="13" spans="2:18">
      <c r="B13" s="66">
        <v>9</v>
      </c>
      <c r="C13" s="69">
        <f>D13+B13/10000</f>
        <v>40.200900000000004</v>
      </c>
      <c r="D13" s="82">
        <v>40.200000000000003</v>
      </c>
      <c r="E13" s="83" t="s">
        <v>44</v>
      </c>
      <c r="F13" s="84" t="s">
        <v>52</v>
      </c>
      <c r="H13" s="70">
        <f t="shared" si="4"/>
        <v>225.00059999999999</v>
      </c>
      <c r="I13" s="6">
        <f t="shared" si="1"/>
        <v>225</v>
      </c>
      <c r="J13" s="6" t="e">
        <f>INDEX(#REF!,MATCH(H13,$C$6:$C$82,0))</f>
        <v>#REF!</v>
      </c>
      <c r="K13" s="6" t="str">
        <f t="shared" si="2"/>
        <v>料理酒</v>
      </c>
      <c r="L13" s="65" t="e">
        <f>INDEX(#REF!,MATCH(H13,$C$6:$C$82,0))</f>
        <v>#REF!</v>
      </c>
      <c r="M13" s="67" t="e">
        <f>INDEX(#REF!,MATCH(H13,$C$6:$C$82,0))</f>
        <v>#REF!</v>
      </c>
      <c r="N13" s="67" t="e">
        <f>INDEX(#REF!,MATCH(H13,$C$6:$C$82,0))</f>
        <v>#REF!</v>
      </c>
      <c r="O13" s="67" t="e">
        <f>INDEX(#REF!,MATCH(H13,$C$6:$C$82,0))</f>
        <v>#REF!</v>
      </c>
      <c r="P13" s="67" t="e">
        <f>INDEX(#REF!,MATCH(H13,$C$6:$C$82,0))</f>
        <v>#REF!</v>
      </c>
      <c r="Q13" s="68" t="e">
        <f>INDEX(#REF!,MATCH(H13,$C$6:$C$82,0))&amp;""</f>
        <v>#REF!</v>
      </c>
      <c r="R13" s="68" t="str">
        <f t="shared" si="3"/>
        <v>クエン酸</v>
      </c>
    </row>
    <row r="14" spans="2:18">
      <c r="B14" s="66">
        <v>10</v>
      </c>
      <c r="C14" s="69">
        <f t="shared" si="0"/>
        <v>750.00099999999998</v>
      </c>
      <c r="D14" s="82">
        <v>750</v>
      </c>
      <c r="E14" s="83" t="s">
        <v>45</v>
      </c>
      <c r="F14" s="85"/>
      <c r="H14" s="70">
        <f t="shared" si="4"/>
        <v>113.0001</v>
      </c>
      <c r="I14" s="6">
        <f t="shared" si="1"/>
        <v>113</v>
      </c>
      <c r="J14" s="6" t="e">
        <f>INDEX(#REF!,MATCH(H14,$C$6:$C$82,0))</f>
        <v>#REF!</v>
      </c>
      <c r="K14" s="6" t="str">
        <f t="shared" si="2"/>
        <v>砂糖</v>
      </c>
      <c r="L14" s="65" t="e">
        <f>INDEX(#REF!,MATCH(H14,$C$6:$C$82,0))</f>
        <v>#REF!</v>
      </c>
      <c r="M14" s="67" t="e">
        <f>INDEX(#REF!,MATCH(H14,$C$6:$C$82,0))</f>
        <v>#REF!</v>
      </c>
      <c r="N14" s="67" t="e">
        <f>INDEX(#REF!,MATCH(H14,$C$6:$C$82,0))</f>
        <v>#REF!</v>
      </c>
      <c r="O14" s="67" t="e">
        <f>INDEX(#REF!,MATCH(H14,$C$6:$C$82,0))</f>
        <v>#REF!</v>
      </c>
      <c r="P14" s="67" t="e">
        <f>INDEX(#REF!,MATCH(H14,$C$6:$C$82,0))</f>
        <v>#REF!</v>
      </c>
      <c r="Q14" s="68" t="e">
        <f>INDEX(#REF!,MATCH(H14,$C$6:$C$82,0))&amp;""</f>
        <v>#REF!</v>
      </c>
      <c r="R14" s="68" t="str">
        <f t="shared" si="3"/>
        <v/>
      </c>
    </row>
    <row r="15" spans="2:18">
      <c r="B15" s="66">
        <v>11</v>
      </c>
      <c r="C15" s="69">
        <f t="shared" si="0"/>
        <v>950.00109999999995</v>
      </c>
      <c r="D15" s="82">
        <v>950</v>
      </c>
      <c r="E15" s="83" t="s">
        <v>46</v>
      </c>
      <c r="F15" s="85"/>
      <c r="H15" s="70">
        <f t="shared" si="4"/>
        <v>74.300799999999995</v>
      </c>
      <c r="I15" s="6">
        <f t="shared" si="1"/>
        <v>74.3</v>
      </c>
      <c r="J15" s="6" t="e">
        <f>INDEX(#REF!,MATCH(H15,$C$6:$C$82,0))</f>
        <v>#REF!</v>
      </c>
      <c r="K15" s="6" t="str">
        <f t="shared" si="2"/>
        <v>うすくち醤油</v>
      </c>
      <c r="L15" s="65" t="e">
        <f>INDEX(#REF!,MATCH(H15,$C$6:$C$82,0))</f>
        <v>#REF!</v>
      </c>
      <c r="M15" s="67" t="e">
        <f>INDEX(#REF!,MATCH(H15,$C$6:$C$82,0))</f>
        <v>#REF!</v>
      </c>
      <c r="N15" s="67" t="e">
        <f>INDEX(#REF!,MATCH(H15,$C$6:$C$82,0))</f>
        <v>#REF!</v>
      </c>
      <c r="O15" s="67" t="e">
        <f>INDEX(#REF!,MATCH(H15,$C$6:$C$82,0))</f>
        <v>#REF!</v>
      </c>
      <c r="P15" s="67" t="e">
        <f>INDEX(#REF!,MATCH(H15,$C$6:$C$82,0))</f>
        <v>#REF!</v>
      </c>
      <c r="Q15" s="68" t="e">
        <f>INDEX(#REF!,MATCH(H15,$C$6:$C$82,0))&amp;""</f>
        <v>#REF!</v>
      </c>
      <c r="R15" s="68" t="str">
        <f t="shared" si="3"/>
        <v>アルコール</v>
      </c>
    </row>
    <row r="16" spans="2:18">
      <c r="B16" s="66">
        <v>12</v>
      </c>
      <c r="C16" s="69">
        <f t="shared" si="0"/>
        <v>600.00120000000004</v>
      </c>
      <c r="D16" s="82">
        <v>600</v>
      </c>
      <c r="E16" s="86" t="s">
        <v>47</v>
      </c>
      <c r="F16" s="87"/>
      <c r="H16" s="70" t="e">
        <f>LARGE($C$6:$C$82,ROW(#REF!))</f>
        <v>#REF!</v>
      </c>
      <c r="I16" s="6" t="e">
        <f t="shared" si="1"/>
        <v>#REF!</v>
      </c>
      <c r="J16" s="6" t="e">
        <f>INDEX(#REF!,MATCH(H16,$C$6:$C$82,0))</f>
        <v>#REF!</v>
      </c>
      <c r="K16" s="6" t="e">
        <f t="shared" si="2"/>
        <v>#REF!</v>
      </c>
      <c r="L16" s="65" t="e">
        <f>INDEX(#REF!,MATCH(H16,$C$6:$C$82,0))</f>
        <v>#REF!</v>
      </c>
      <c r="M16" s="67" t="e">
        <f>INDEX(#REF!,MATCH(H16,$C$6:$C$82,0))</f>
        <v>#REF!</v>
      </c>
      <c r="N16" s="67" t="e">
        <f>INDEX(#REF!,MATCH(H16,$C$6:$C$82,0))</f>
        <v>#REF!</v>
      </c>
      <c r="O16" s="67" t="e">
        <f>INDEX(#REF!,MATCH(H16,$C$6:$C$82,0))</f>
        <v>#REF!</v>
      </c>
      <c r="P16" s="67" t="e">
        <f>INDEX(#REF!,MATCH(H16,$C$6:$C$82,0))</f>
        <v>#REF!</v>
      </c>
      <c r="Q16" s="68" t="e">
        <f>INDEX(#REF!,MATCH(H16,$C$6:$C$82,0))&amp;""</f>
        <v>#REF!</v>
      </c>
      <c r="R16" s="68" t="e">
        <f t="shared" si="3"/>
        <v>#REF!</v>
      </c>
    </row>
    <row r="17" spans="2:18">
      <c r="B17" s="66">
        <v>13</v>
      </c>
      <c r="C17" s="69">
        <f t="shared" si="0"/>
        <v>645.00130000000001</v>
      </c>
      <c r="D17" s="82">
        <v>645</v>
      </c>
      <c r="E17" s="86" t="s">
        <v>48</v>
      </c>
      <c r="F17" s="87" t="s">
        <v>53</v>
      </c>
      <c r="H17" s="70">
        <f t="shared" ref="H17:H48" si="5">LARGE($C$6:$C$82,ROW(A10))</f>
        <v>45.0002</v>
      </c>
      <c r="I17" s="6">
        <f t="shared" si="1"/>
        <v>45</v>
      </c>
      <c r="J17" s="6" t="e">
        <f>INDEX(#REF!,MATCH(H17,$C$6:$C$82,0))</f>
        <v>#REF!</v>
      </c>
      <c r="K17" s="6" t="str">
        <f t="shared" si="2"/>
        <v>だしの素</v>
      </c>
      <c r="L17" s="65" t="e">
        <f>INDEX(#REF!,MATCH(H17,$C$6:$C$82,0))</f>
        <v>#REF!</v>
      </c>
      <c r="M17" s="67" t="e">
        <f>INDEX(#REF!,MATCH(H17,$C$6:$C$82,0))</f>
        <v>#REF!</v>
      </c>
      <c r="N17" s="67" t="e">
        <f>INDEX(#REF!,MATCH(H17,$C$6:$C$82,0))</f>
        <v>#REF!</v>
      </c>
      <c r="O17" s="67" t="e">
        <f>INDEX(#REF!,MATCH(H17,$C$6:$C$82,0))</f>
        <v>#REF!</v>
      </c>
      <c r="P17" s="67" t="e">
        <f>INDEX(#REF!,MATCH(H17,$C$6:$C$82,0))</f>
        <v>#REF!</v>
      </c>
      <c r="Q17" s="68" t="e">
        <f>INDEX(#REF!,MATCH(H17,$C$6:$C$82,0))&amp;""</f>
        <v>#REF!</v>
      </c>
      <c r="R17" s="68" t="str">
        <f t="shared" si="3"/>
        <v>調味料(アミノ酸等)</v>
      </c>
    </row>
    <row r="18" spans="2:18">
      <c r="B18" s="66">
        <v>14</v>
      </c>
      <c r="C18" s="69">
        <f t="shared" si="0"/>
        <v>1120.0014000000001</v>
      </c>
      <c r="D18" s="82">
        <v>1120</v>
      </c>
      <c r="E18" s="86" t="s">
        <v>54</v>
      </c>
      <c r="F18" s="87"/>
      <c r="H18" s="70">
        <f t="shared" si="5"/>
        <v>40.200900000000004</v>
      </c>
      <c r="I18" s="6">
        <f t="shared" si="1"/>
        <v>40.200000000000003</v>
      </c>
      <c r="J18" s="6" t="e">
        <f>INDEX(#REF!,MATCH(H18,$C$6:$C$82,0))</f>
        <v>#REF!</v>
      </c>
      <c r="K18" s="6" t="str">
        <f t="shared" si="2"/>
        <v>こいくち醤油</v>
      </c>
      <c r="L18" s="65" t="e">
        <f>INDEX(#REF!,MATCH(H18,$C$6:$C$82,0))</f>
        <v>#REF!</v>
      </c>
      <c r="M18" s="67" t="e">
        <f>INDEX(#REF!,MATCH(H18,$C$6:$C$82,0))</f>
        <v>#REF!</v>
      </c>
      <c r="N18" s="67" t="e">
        <f>INDEX(#REF!,MATCH(H18,$C$6:$C$82,0))</f>
        <v>#REF!</v>
      </c>
      <c r="O18" s="67" t="e">
        <f>INDEX(#REF!,MATCH(H18,$C$6:$C$82,0))</f>
        <v>#REF!</v>
      </c>
      <c r="P18" s="67" t="e">
        <f>INDEX(#REF!,MATCH(H18,$C$6:$C$82,0))</f>
        <v>#REF!</v>
      </c>
      <c r="Q18" s="68" t="e">
        <f>INDEX(#REF!,MATCH(H18,$C$6:$C$82,0))&amp;""</f>
        <v>#REF!</v>
      </c>
      <c r="R18" s="68" t="str">
        <f t="shared" si="3"/>
        <v>アルコール</v>
      </c>
    </row>
    <row r="19" spans="2:18">
      <c r="B19" s="66">
        <v>15</v>
      </c>
      <c r="C19" s="69">
        <f t="shared" si="0"/>
        <v>1.5E-3</v>
      </c>
      <c r="D19" s="73"/>
      <c r="E19" s="73"/>
      <c r="F19" s="77"/>
      <c r="H19" s="70">
        <f t="shared" si="5"/>
        <v>9.0002999999999993</v>
      </c>
      <c r="I19" s="6">
        <f t="shared" si="1"/>
        <v>9</v>
      </c>
      <c r="J19" s="6" t="e">
        <f>INDEX(#REF!,MATCH(H19,$C$6:$C$82,0))</f>
        <v>#REF!</v>
      </c>
      <c r="K19" s="6" t="str">
        <f t="shared" si="2"/>
        <v>グルタミン酸</v>
      </c>
      <c r="L19" s="65" t="e">
        <f>INDEX(#REF!,MATCH(H19,$C$6:$C$82,0))</f>
        <v>#REF!</v>
      </c>
      <c r="M19" s="67" t="e">
        <f>INDEX(#REF!,MATCH(H19,$C$6:$C$82,0))</f>
        <v>#REF!</v>
      </c>
      <c r="N19" s="67" t="e">
        <f>INDEX(#REF!,MATCH(H19,$C$6:$C$82,0))</f>
        <v>#REF!</v>
      </c>
      <c r="O19" s="67" t="e">
        <f>INDEX(#REF!,MATCH(H19,$C$6:$C$82,0))</f>
        <v>#REF!</v>
      </c>
      <c r="P19" s="67" t="e">
        <f>INDEX(#REF!,MATCH(H19,$C$6:$C$82,0))</f>
        <v>#REF!</v>
      </c>
      <c r="Q19" s="68" t="e">
        <f>INDEX(#REF!,MATCH(H19,$C$6:$C$82,0))&amp;""</f>
        <v>#REF!</v>
      </c>
      <c r="R19" s="68" t="str">
        <f t="shared" si="3"/>
        <v>調味料(アミノ酸)</v>
      </c>
    </row>
    <row r="20" spans="2:18">
      <c r="B20" s="66">
        <v>16</v>
      </c>
      <c r="C20" s="69">
        <f t="shared" si="0"/>
        <v>1.6000000000000001E-3</v>
      </c>
      <c r="D20" s="73"/>
      <c r="E20" s="73"/>
      <c r="F20" s="77"/>
      <c r="H20" s="70">
        <f t="shared" si="5"/>
        <v>2.0004</v>
      </c>
      <c r="I20" s="6">
        <f t="shared" si="1"/>
        <v>2</v>
      </c>
      <c r="J20" s="6" t="e">
        <f>INDEX(#REF!,MATCH(H20,$C$6:$C$82,0))</f>
        <v>#REF!</v>
      </c>
      <c r="K20" s="6" t="str">
        <f t="shared" si="2"/>
        <v>食塩</v>
      </c>
      <c r="L20" s="65" t="e">
        <f>INDEX(#REF!,MATCH(H20,$C$6:$C$82,0))</f>
        <v>#REF!</v>
      </c>
      <c r="M20" s="67" t="e">
        <f>INDEX(#REF!,MATCH(H20,$C$6:$C$82,0))</f>
        <v>#REF!</v>
      </c>
      <c r="N20" s="67" t="e">
        <f>INDEX(#REF!,MATCH(H20,$C$6:$C$82,0))</f>
        <v>#REF!</v>
      </c>
      <c r="O20" s="67" t="e">
        <f>INDEX(#REF!,MATCH(H20,$C$6:$C$82,0))</f>
        <v>#REF!</v>
      </c>
      <c r="P20" s="67" t="e">
        <f>INDEX(#REF!,MATCH(H20,$C$6:$C$82,0))</f>
        <v>#REF!</v>
      </c>
      <c r="Q20" s="68" t="e">
        <f>INDEX(#REF!,MATCH(H20,$C$6:$C$82,0))&amp;""</f>
        <v>#REF!</v>
      </c>
      <c r="R20" s="68" t="str">
        <f t="shared" si="3"/>
        <v/>
      </c>
    </row>
    <row r="21" spans="2:18">
      <c r="B21" s="66">
        <v>17</v>
      </c>
      <c r="C21" s="69">
        <f t="shared" si="0"/>
        <v>1.6999999999999999E-3</v>
      </c>
      <c r="D21" s="73"/>
      <c r="E21" s="73"/>
      <c r="F21" s="77"/>
      <c r="H21" s="70">
        <f t="shared" si="5"/>
        <v>7.7999999999999996E-3</v>
      </c>
      <c r="I21" s="6">
        <f t="shared" si="1"/>
        <v>0</v>
      </c>
      <c r="J21" s="6" t="e">
        <f>INDEX(#REF!,MATCH(H21,$C$6:$C$82,0))</f>
        <v>#REF!</v>
      </c>
      <c r="K21" s="6" t="str">
        <f t="shared" si="2"/>
        <v/>
      </c>
      <c r="L21" s="65" t="e">
        <f>INDEX(#REF!,MATCH(H21,$C$6:$C$82,0))</f>
        <v>#REF!</v>
      </c>
      <c r="M21" s="67" t="e">
        <f>INDEX(#REF!,MATCH(H21,$C$6:$C$82,0))</f>
        <v>#REF!</v>
      </c>
      <c r="N21" s="67" t="e">
        <f>INDEX(#REF!,MATCH(H21,$C$6:$C$82,0))</f>
        <v>#REF!</v>
      </c>
      <c r="O21" s="67" t="e">
        <f>INDEX(#REF!,MATCH(H21,$C$6:$C$82,0))</f>
        <v>#REF!</v>
      </c>
      <c r="P21" s="67" t="e">
        <f>INDEX(#REF!,MATCH(H21,$C$6:$C$82,0))</f>
        <v>#REF!</v>
      </c>
      <c r="Q21" s="68" t="e">
        <f>INDEX(#REF!,MATCH(H21,$C$6:$C$82,0))&amp;""</f>
        <v>#REF!</v>
      </c>
      <c r="R21" s="68" t="str">
        <f t="shared" si="3"/>
        <v/>
      </c>
    </row>
    <row r="22" spans="2:18">
      <c r="B22" s="66">
        <v>18</v>
      </c>
      <c r="C22" s="69">
        <f t="shared" si="0"/>
        <v>1.8E-3</v>
      </c>
      <c r="D22" s="73"/>
      <c r="E22" s="73"/>
      <c r="F22" s="77"/>
      <c r="H22" s="70">
        <f t="shared" si="5"/>
        <v>7.7000000000000002E-3</v>
      </c>
      <c r="I22" s="6">
        <f t="shared" si="1"/>
        <v>0</v>
      </c>
      <c r="J22" s="6" t="e">
        <f>INDEX(#REF!,MATCH(H22,$C$6:$C$82,0))</f>
        <v>#REF!</v>
      </c>
      <c r="K22" s="6" t="str">
        <f t="shared" si="2"/>
        <v/>
      </c>
      <c r="L22" s="65" t="e">
        <f>INDEX(#REF!,MATCH(H22,$C$6:$C$82,0))</f>
        <v>#REF!</v>
      </c>
      <c r="M22" s="67" t="e">
        <f>INDEX(#REF!,MATCH(H22,$C$6:$C$82,0))</f>
        <v>#REF!</v>
      </c>
      <c r="N22" s="67" t="e">
        <f>INDEX(#REF!,MATCH(H22,$C$6:$C$82,0))</f>
        <v>#REF!</v>
      </c>
      <c r="O22" s="67" t="e">
        <f>INDEX(#REF!,MATCH(H22,$C$6:$C$82,0))</f>
        <v>#REF!</v>
      </c>
      <c r="P22" s="67" t="e">
        <f>INDEX(#REF!,MATCH(H22,$C$6:$C$82,0))</f>
        <v>#REF!</v>
      </c>
      <c r="Q22" s="68" t="e">
        <f>INDEX(#REF!,MATCH(H22,$C$6:$C$82,0))&amp;""</f>
        <v>#REF!</v>
      </c>
      <c r="R22" s="68" t="str">
        <f t="shared" si="3"/>
        <v/>
      </c>
    </row>
    <row r="23" spans="2:18">
      <c r="B23" s="66">
        <v>19</v>
      </c>
      <c r="C23" s="69">
        <f t="shared" si="0"/>
        <v>1.9E-3</v>
      </c>
      <c r="D23" s="73"/>
      <c r="E23" s="73"/>
      <c r="F23" s="77"/>
      <c r="H23" s="70">
        <f t="shared" si="5"/>
        <v>7.6E-3</v>
      </c>
      <c r="I23" s="6">
        <f t="shared" si="1"/>
        <v>0</v>
      </c>
      <c r="J23" s="6" t="e">
        <f>INDEX(#REF!,MATCH(H23,$C$6:$C$82,0))</f>
        <v>#REF!</v>
      </c>
      <c r="K23" s="6" t="str">
        <f t="shared" si="2"/>
        <v/>
      </c>
      <c r="L23" s="65" t="e">
        <f>INDEX(#REF!,MATCH(H23,$C$6:$C$82,0))</f>
        <v>#REF!</v>
      </c>
      <c r="M23" s="67" t="e">
        <f>INDEX(#REF!,MATCH(H23,$C$6:$C$82,0))</f>
        <v>#REF!</v>
      </c>
      <c r="N23" s="67" t="e">
        <f>INDEX(#REF!,MATCH(H23,$C$6:$C$82,0))</f>
        <v>#REF!</v>
      </c>
      <c r="O23" s="67" t="e">
        <f>INDEX(#REF!,MATCH(H23,$C$6:$C$82,0))</f>
        <v>#REF!</v>
      </c>
      <c r="P23" s="67" t="e">
        <f>INDEX(#REF!,MATCH(H23,$C$6:$C$82,0))</f>
        <v>#REF!</v>
      </c>
      <c r="Q23" s="68" t="e">
        <f>INDEX(#REF!,MATCH(H23,$C$6:$C$82,0))&amp;""</f>
        <v>#REF!</v>
      </c>
      <c r="R23" s="68" t="str">
        <f t="shared" si="3"/>
        <v/>
      </c>
    </row>
    <row r="24" spans="2:18">
      <c r="B24" s="66">
        <v>20</v>
      </c>
      <c r="C24" s="69">
        <f t="shared" si="0"/>
        <v>2E-3</v>
      </c>
      <c r="D24" s="73"/>
      <c r="E24" s="73"/>
      <c r="F24" s="77"/>
      <c r="H24" s="70">
        <f t="shared" si="5"/>
        <v>7.4999999999999997E-3</v>
      </c>
      <c r="I24" s="6">
        <f t="shared" si="1"/>
        <v>0</v>
      </c>
      <c r="J24" s="6" t="e">
        <f>INDEX(#REF!,MATCH(H24,$C$6:$C$82,0))</f>
        <v>#REF!</v>
      </c>
      <c r="K24" s="6" t="str">
        <f t="shared" si="2"/>
        <v/>
      </c>
      <c r="L24" s="65" t="e">
        <f>INDEX(#REF!,MATCH(H24,$C$6:$C$82,0))</f>
        <v>#REF!</v>
      </c>
      <c r="M24" s="67" t="e">
        <f>INDEX(#REF!,MATCH(H24,$C$6:$C$82,0))</f>
        <v>#REF!</v>
      </c>
      <c r="N24" s="67" t="e">
        <f>INDEX(#REF!,MATCH(H24,$C$6:$C$82,0))</f>
        <v>#REF!</v>
      </c>
      <c r="O24" s="67" t="e">
        <f>INDEX(#REF!,MATCH(H24,$C$6:$C$82,0))</f>
        <v>#REF!</v>
      </c>
      <c r="P24" s="67" t="e">
        <f>INDEX(#REF!,MATCH(H24,$C$6:$C$82,0))</f>
        <v>#REF!</v>
      </c>
      <c r="Q24" s="68" t="e">
        <f>INDEX(#REF!,MATCH(H24,$C$6:$C$82,0))&amp;""</f>
        <v>#REF!</v>
      </c>
      <c r="R24" s="68" t="str">
        <f t="shared" si="3"/>
        <v/>
      </c>
    </row>
    <row r="25" spans="2:18">
      <c r="B25" s="66">
        <v>21</v>
      </c>
      <c r="C25" s="69">
        <f t="shared" si="0"/>
        <v>2.0999999999999999E-3</v>
      </c>
      <c r="D25" s="73"/>
      <c r="E25" s="73"/>
      <c r="F25" s="77"/>
      <c r="H25" s="70">
        <f t="shared" si="5"/>
        <v>7.4000000000000003E-3</v>
      </c>
      <c r="I25" s="6">
        <f t="shared" si="1"/>
        <v>0</v>
      </c>
      <c r="J25" s="6" t="e">
        <f>INDEX(#REF!,MATCH(H25,$C$6:$C$82,0))</f>
        <v>#REF!</v>
      </c>
      <c r="K25" s="6" t="str">
        <f t="shared" si="2"/>
        <v/>
      </c>
      <c r="L25" s="65" t="e">
        <f>INDEX(#REF!,MATCH(H25,$C$6:$C$82,0))</f>
        <v>#REF!</v>
      </c>
      <c r="M25" s="67" t="e">
        <f>INDEX(#REF!,MATCH(H25,$C$6:$C$82,0))</f>
        <v>#REF!</v>
      </c>
      <c r="N25" s="67" t="e">
        <f>INDEX(#REF!,MATCH(H25,$C$6:$C$82,0))</f>
        <v>#REF!</v>
      </c>
      <c r="O25" s="67" t="e">
        <f>INDEX(#REF!,MATCH(H25,$C$6:$C$82,0))</f>
        <v>#REF!</v>
      </c>
      <c r="P25" s="67" t="e">
        <f>INDEX(#REF!,MATCH(H25,$C$6:$C$82,0))</f>
        <v>#REF!</v>
      </c>
      <c r="Q25" s="68" t="e">
        <f>INDEX(#REF!,MATCH(H25,$C$6:$C$82,0))&amp;""</f>
        <v>#REF!</v>
      </c>
      <c r="R25" s="68" t="str">
        <f t="shared" si="3"/>
        <v/>
      </c>
    </row>
    <row r="26" spans="2:18">
      <c r="B26" s="66">
        <v>22</v>
      </c>
      <c r="C26" s="69">
        <f t="shared" si="0"/>
        <v>2.2000000000000001E-3</v>
      </c>
      <c r="D26" s="73"/>
      <c r="E26" s="73"/>
      <c r="F26" s="77"/>
      <c r="H26" s="70">
        <f t="shared" si="5"/>
        <v>7.3000000000000001E-3</v>
      </c>
      <c r="I26" s="6">
        <f t="shared" si="1"/>
        <v>0</v>
      </c>
      <c r="J26" s="6" t="e">
        <f>INDEX(#REF!,MATCH(H26,$C$6:$C$82,0))</f>
        <v>#REF!</v>
      </c>
      <c r="K26" s="6" t="str">
        <f t="shared" si="2"/>
        <v/>
      </c>
      <c r="L26" s="65" t="e">
        <f>INDEX(#REF!,MATCH(H26,$C$6:$C$82,0))</f>
        <v>#REF!</v>
      </c>
      <c r="M26" s="67" t="e">
        <f>INDEX(#REF!,MATCH(H26,$C$6:$C$82,0))</f>
        <v>#REF!</v>
      </c>
      <c r="N26" s="67" t="e">
        <f>INDEX(#REF!,MATCH(H26,$C$6:$C$82,0))</f>
        <v>#REF!</v>
      </c>
      <c r="O26" s="67" t="e">
        <f>INDEX(#REF!,MATCH(H26,$C$6:$C$82,0))</f>
        <v>#REF!</v>
      </c>
      <c r="P26" s="67" t="e">
        <f>INDEX(#REF!,MATCH(H26,$C$6:$C$82,0))</f>
        <v>#REF!</v>
      </c>
      <c r="Q26" s="68" t="e">
        <f>INDEX(#REF!,MATCH(H26,$C$6:$C$82,0))&amp;""</f>
        <v>#REF!</v>
      </c>
      <c r="R26" s="68" t="str">
        <f t="shared" si="3"/>
        <v/>
      </c>
    </row>
    <row r="27" spans="2:18">
      <c r="B27" s="66">
        <v>23</v>
      </c>
      <c r="C27" s="69">
        <f t="shared" si="0"/>
        <v>2.3E-3</v>
      </c>
      <c r="D27" s="73"/>
      <c r="E27" s="73"/>
      <c r="F27" s="77"/>
      <c r="H27" s="70">
        <f t="shared" si="5"/>
        <v>7.1999999999999998E-3</v>
      </c>
      <c r="I27" s="6">
        <f t="shared" si="1"/>
        <v>0</v>
      </c>
      <c r="J27" s="6" t="e">
        <f>INDEX(#REF!,MATCH(H27,$C$6:$C$82,0))</f>
        <v>#REF!</v>
      </c>
      <c r="K27" s="6" t="str">
        <f t="shared" si="2"/>
        <v/>
      </c>
      <c r="L27" s="65" t="e">
        <f>INDEX(#REF!,MATCH(H27,$C$6:$C$82,0))</f>
        <v>#REF!</v>
      </c>
      <c r="M27" s="67" t="e">
        <f>INDEX(#REF!,MATCH(H27,$C$6:$C$82,0))</f>
        <v>#REF!</v>
      </c>
      <c r="N27" s="67" t="e">
        <f>INDEX(#REF!,MATCH(H27,$C$6:$C$82,0))</f>
        <v>#REF!</v>
      </c>
      <c r="O27" s="67" t="e">
        <f>INDEX(#REF!,MATCH(H27,$C$6:$C$82,0))</f>
        <v>#REF!</v>
      </c>
      <c r="P27" s="67" t="e">
        <f>INDEX(#REF!,MATCH(H27,$C$6:$C$82,0))</f>
        <v>#REF!</v>
      </c>
      <c r="Q27" s="68" t="e">
        <f>INDEX(#REF!,MATCH(H27,$C$6:$C$82,0))&amp;""</f>
        <v>#REF!</v>
      </c>
      <c r="R27" s="68" t="str">
        <f t="shared" si="3"/>
        <v/>
      </c>
    </row>
    <row r="28" spans="2:18">
      <c r="B28" s="66">
        <v>24</v>
      </c>
      <c r="C28" s="69">
        <f t="shared" si="0"/>
        <v>2.3999999999999998E-3</v>
      </c>
      <c r="D28" s="73"/>
      <c r="E28" s="73"/>
      <c r="F28" s="77"/>
      <c r="H28" s="70">
        <f t="shared" si="5"/>
        <v>7.1000000000000004E-3</v>
      </c>
      <c r="I28" s="6">
        <f t="shared" si="1"/>
        <v>0</v>
      </c>
      <c r="J28" s="6" t="e">
        <f>INDEX(#REF!,MATCH(H28,$C$6:$C$82,0))</f>
        <v>#REF!</v>
      </c>
      <c r="K28" s="6" t="str">
        <f t="shared" si="2"/>
        <v/>
      </c>
      <c r="L28" s="65" t="e">
        <f>INDEX(#REF!,MATCH(H28,$C$6:$C$82,0))</f>
        <v>#REF!</v>
      </c>
      <c r="M28" s="67" t="e">
        <f>INDEX(#REF!,MATCH(H28,$C$6:$C$82,0))</f>
        <v>#REF!</v>
      </c>
      <c r="N28" s="67" t="e">
        <f>INDEX(#REF!,MATCH(H28,$C$6:$C$82,0))</f>
        <v>#REF!</v>
      </c>
      <c r="O28" s="67" t="e">
        <f>INDEX(#REF!,MATCH(H28,$C$6:$C$82,0))</f>
        <v>#REF!</v>
      </c>
      <c r="P28" s="67" t="e">
        <f>INDEX(#REF!,MATCH(H28,$C$6:$C$82,0))</f>
        <v>#REF!</v>
      </c>
      <c r="Q28" s="68" t="e">
        <f>INDEX(#REF!,MATCH(H28,$C$6:$C$82,0))&amp;""</f>
        <v>#REF!</v>
      </c>
      <c r="R28" s="68" t="str">
        <f t="shared" si="3"/>
        <v/>
      </c>
    </row>
    <row r="29" spans="2:18">
      <c r="B29" s="66">
        <v>25</v>
      </c>
      <c r="C29" s="69">
        <f t="shared" si="0"/>
        <v>2.5000000000000001E-3</v>
      </c>
      <c r="D29" s="73"/>
      <c r="E29" s="73"/>
      <c r="F29" s="77"/>
      <c r="H29" s="70">
        <f t="shared" si="5"/>
        <v>7.0000000000000001E-3</v>
      </c>
      <c r="I29" s="6">
        <f t="shared" si="1"/>
        <v>0</v>
      </c>
      <c r="J29" s="6" t="e">
        <f>INDEX(#REF!,MATCH(H29,$C$6:$C$82,0))</f>
        <v>#REF!</v>
      </c>
      <c r="K29" s="6" t="str">
        <f t="shared" si="2"/>
        <v/>
      </c>
      <c r="L29" s="65" t="e">
        <f>INDEX(#REF!,MATCH(H29,$C$6:$C$82,0))</f>
        <v>#REF!</v>
      </c>
      <c r="M29" s="67" t="e">
        <f>INDEX(#REF!,MATCH(H29,$C$6:$C$82,0))</f>
        <v>#REF!</v>
      </c>
      <c r="N29" s="67" t="e">
        <f>INDEX(#REF!,MATCH(H29,$C$6:$C$82,0))</f>
        <v>#REF!</v>
      </c>
      <c r="O29" s="67" t="e">
        <f>INDEX(#REF!,MATCH(H29,$C$6:$C$82,0))</f>
        <v>#REF!</v>
      </c>
      <c r="P29" s="67" t="e">
        <f>INDEX(#REF!,MATCH(H29,$C$6:$C$82,0))</f>
        <v>#REF!</v>
      </c>
      <c r="Q29" s="68" t="e">
        <f>INDEX(#REF!,MATCH(H29,$C$6:$C$82,0))&amp;""</f>
        <v>#REF!</v>
      </c>
      <c r="R29" s="68" t="str">
        <f t="shared" si="3"/>
        <v/>
      </c>
    </row>
    <row r="30" spans="2:18">
      <c r="B30" s="66">
        <v>26</v>
      </c>
      <c r="C30" s="69">
        <f t="shared" si="0"/>
        <v>2.5999999999999999E-3</v>
      </c>
      <c r="D30" s="73"/>
      <c r="E30" s="73"/>
      <c r="F30" s="77"/>
      <c r="H30" s="70">
        <f t="shared" si="5"/>
        <v>6.8999999999999999E-3</v>
      </c>
      <c r="I30" s="6">
        <f t="shared" si="1"/>
        <v>0</v>
      </c>
      <c r="J30" s="6" t="e">
        <f>INDEX(#REF!,MATCH(H30,$C$6:$C$82,0))</f>
        <v>#REF!</v>
      </c>
      <c r="K30" s="6" t="str">
        <f t="shared" si="2"/>
        <v/>
      </c>
      <c r="L30" s="65" t="e">
        <f>INDEX(#REF!,MATCH(H30,$C$6:$C$82,0))</f>
        <v>#REF!</v>
      </c>
      <c r="M30" s="67" t="e">
        <f>INDEX(#REF!,MATCH(H30,$C$6:$C$82,0))</f>
        <v>#REF!</v>
      </c>
      <c r="N30" s="67" t="e">
        <f>INDEX(#REF!,MATCH(H30,$C$6:$C$82,0))</f>
        <v>#REF!</v>
      </c>
      <c r="O30" s="67" t="e">
        <f>INDEX(#REF!,MATCH(H30,$C$6:$C$82,0))</f>
        <v>#REF!</v>
      </c>
      <c r="P30" s="67" t="e">
        <f>INDEX(#REF!,MATCH(H30,$C$6:$C$82,0))</f>
        <v>#REF!</v>
      </c>
      <c r="Q30" s="68" t="e">
        <f>INDEX(#REF!,MATCH(H30,$C$6:$C$82,0))&amp;""</f>
        <v>#REF!</v>
      </c>
      <c r="R30" s="68" t="str">
        <f t="shared" si="3"/>
        <v/>
      </c>
    </row>
    <row r="31" spans="2:18">
      <c r="B31" s="66">
        <v>27</v>
      </c>
      <c r="C31" s="69">
        <f t="shared" si="0"/>
        <v>2.7000000000000001E-3</v>
      </c>
      <c r="D31" s="73"/>
      <c r="E31" s="73"/>
      <c r="F31" s="77"/>
      <c r="H31" s="70">
        <f t="shared" si="5"/>
        <v>6.7999999999999996E-3</v>
      </c>
      <c r="I31" s="6">
        <f t="shared" si="1"/>
        <v>0</v>
      </c>
      <c r="J31" s="6" t="e">
        <f>INDEX(#REF!,MATCH(H31,$C$6:$C$82,0))</f>
        <v>#REF!</v>
      </c>
      <c r="K31" s="6" t="str">
        <f t="shared" si="2"/>
        <v/>
      </c>
      <c r="L31" s="65" t="e">
        <f>INDEX(#REF!,MATCH(H31,$C$6:$C$82,0))</f>
        <v>#REF!</v>
      </c>
      <c r="M31" s="67" t="e">
        <f>INDEX(#REF!,MATCH(H31,$C$6:$C$82,0))</f>
        <v>#REF!</v>
      </c>
      <c r="N31" s="67" t="e">
        <f>INDEX(#REF!,MATCH(H31,$C$6:$C$82,0))</f>
        <v>#REF!</v>
      </c>
      <c r="O31" s="67" t="e">
        <f>INDEX(#REF!,MATCH(H31,$C$6:$C$82,0))</f>
        <v>#REF!</v>
      </c>
      <c r="P31" s="67" t="e">
        <f>INDEX(#REF!,MATCH(H31,$C$6:$C$82,0))</f>
        <v>#REF!</v>
      </c>
      <c r="Q31" s="68" t="e">
        <f>INDEX(#REF!,MATCH(H31,$C$6:$C$82,0))&amp;""</f>
        <v>#REF!</v>
      </c>
      <c r="R31" s="68" t="str">
        <f t="shared" si="3"/>
        <v/>
      </c>
    </row>
    <row r="32" spans="2:18">
      <c r="B32" s="66">
        <v>28</v>
      </c>
      <c r="C32" s="69">
        <f t="shared" si="0"/>
        <v>2.8E-3</v>
      </c>
      <c r="D32" s="73"/>
      <c r="E32" s="73"/>
      <c r="F32" s="77"/>
      <c r="H32" s="70">
        <f t="shared" si="5"/>
        <v>6.7000000000000002E-3</v>
      </c>
      <c r="I32" s="6">
        <f t="shared" si="1"/>
        <v>0</v>
      </c>
      <c r="J32" s="6" t="e">
        <f>INDEX(#REF!,MATCH(H32,$C$6:$C$82,0))</f>
        <v>#REF!</v>
      </c>
      <c r="K32" s="6" t="str">
        <f t="shared" si="2"/>
        <v/>
      </c>
      <c r="L32" s="65" t="e">
        <f>INDEX(#REF!,MATCH(H32,$C$6:$C$82,0))</f>
        <v>#REF!</v>
      </c>
      <c r="M32" s="67" t="e">
        <f>INDEX(#REF!,MATCH(H32,$C$6:$C$82,0))</f>
        <v>#REF!</v>
      </c>
      <c r="N32" s="67" t="e">
        <f>INDEX(#REF!,MATCH(H32,$C$6:$C$82,0))</f>
        <v>#REF!</v>
      </c>
      <c r="O32" s="67" t="e">
        <f>INDEX(#REF!,MATCH(H32,$C$6:$C$82,0))</f>
        <v>#REF!</v>
      </c>
      <c r="P32" s="67" t="e">
        <f>INDEX(#REF!,MATCH(H32,$C$6:$C$82,0))</f>
        <v>#REF!</v>
      </c>
      <c r="Q32" s="68" t="e">
        <f>INDEX(#REF!,MATCH(H32,$C$6:$C$82,0))&amp;""</f>
        <v>#REF!</v>
      </c>
      <c r="R32" s="68" t="str">
        <f t="shared" si="3"/>
        <v/>
      </c>
    </row>
    <row r="33" spans="2:18">
      <c r="B33" s="66">
        <v>29</v>
      </c>
      <c r="C33" s="69">
        <f t="shared" si="0"/>
        <v>2.8999999999999998E-3</v>
      </c>
      <c r="D33" s="73"/>
      <c r="E33" s="73"/>
      <c r="F33" s="77"/>
      <c r="H33" s="70">
        <f t="shared" si="5"/>
        <v>6.6E-3</v>
      </c>
      <c r="I33" s="6">
        <f t="shared" si="1"/>
        <v>0</v>
      </c>
      <c r="J33" s="6" t="e">
        <f>INDEX(#REF!,MATCH(H33,$C$6:$C$82,0))</f>
        <v>#REF!</v>
      </c>
      <c r="K33" s="6" t="str">
        <f t="shared" si="2"/>
        <v/>
      </c>
      <c r="L33" s="65" t="e">
        <f>INDEX(#REF!,MATCH(H33,$C$6:$C$82,0))</f>
        <v>#REF!</v>
      </c>
      <c r="M33" s="67" t="e">
        <f>INDEX(#REF!,MATCH(H33,$C$6:$C$82,0))</f>
        <v>#REF!</v>
      </c>
      <c r="N33" s="67" t="e">
        <f>INDEX(#REF!,MATCH(H33,$C$6:$C$82,0))</f>
        <v>#REF!</v>
      </c>
      <c r="O33" s="67" t="e">
        <f>INDEX(#REF!,MATCH(H33,$C$6:$C$82,0))</f>
        <v>#REF!</v>
      </c>
      <c r="P33" s="67" t="e">
        <f>INDEX(#REF!,MATCH(H33,$C$6:$C$82,0))</f>
        <v>#REF!</v>
      </c>
      <c r="Q33" s="68" t="e">
        <f>INDEX(#REF!,MATCH(H33,$C$6:$C$82,0))&amp;""</f>
        <v>#REF!</v>
      </c>
      <c r="R33" s="68" t="str">
        <f t="shared" si="3"/>
        <v/>
      </c>
    </row>
    <row r="34" spans="2:18">
      <c r="B34" s="66">
        <v>30</v>
      </c>
      <c r="C34" s="69">
        <f t="shared" si="0"/>
        <v>3.0000000000000001E-3</v>
      </c>
      <c r="D34" s="73"/>
      <c r="E34" s="73"/>
      <c r="F34" s="77"/>
      <c r="H34" s="70">
        <f t="shared" si="5"/>
        <v>6.4999999999999997E-3</v>
      </c>
      <c r="I34" s="6">
        <f t="shared" si="1"/>
        <v>0</v>
      </c>
      <c r="J34" s="6" t="e">
        <f>INDEX(#REF!,MATCH(H34,$C$6:$C$82,0))</f>
        <v>#REF!</v>
      </c>
      <c r="K34" s="6" t="str">
        <f t="shared" si="2"/>
        <v/>
      </c>
      <c r="L34" s="65" t="e">
        <f>INDEX(#REF!,MATCH(H34,$C$6:$C$82,0))</f>
        <v>#REF!</v>
      </c>
      <c r="M34" s="67" t="e">
        <f>INDEX(#REF!,MATCH(H34,$C$6:$C$82,0))</f>
        <v>#REF!</v>
      </c>
      <c r="N34" s="67" t="e">
        <f>INDEX(#REF!,MATCH(H34,$C$6:$C$82,0))</f>
        <v>#REF!</v>
      </c>
      <c r="O34" s="67" t="e">
        <f>INDEX(#REF!,MATCH(H34,$C$6:$C$82,0))</f>
        <v>#REF!</v>
      </c>
      <c r="P34" s="67" t="e">
        <f>INDEX(#REF!,MATCH(H34,$C$6:$C$82,0))</f>
        <v>#REF!</v>
      </c>
      <c r="Q34" s="68" t="e">
        <f>INDEX(#REF!,MATCH(H34,$C$6:$C$82,0))&amp;""</f>
        <v>#REF!</v>
      </c>
      <c r="R34" s="68" t="str">
        <f t="shared" si="3"/>
        <v/>
      </c>
    </row>
    <row r="35" spans="2:18">
      <c r="B35" s="66">
        <v>31</v>
      </c>
      <c r="C35" s="69">
        <f t="shared" si="0"/>
        <v>3.0999999999999999E-3</v>
      </c>
      <c r="D35" s="73"/>
      <c r="E35" s="73"/>
      <c r="F35" s="77"/>
      <c r="H35" s="70">
        <f t="shared" si="5"/>
        <v>6.4000000000000003E-3</v>
      </c>
      <c r="I35" s="6">
        <f t="shared" si="1"/>
        <v>0</v>
      </c>
      <c r="J35" s="6" t="e">
        <f>INDEX(#REF!,MATCH(H35,$C$6:$C$82,0))</f>
        <v>#REF!</v>
      </c>
      <c r="K35" s="6" t="str">
        <f t="shared" si="2"/>
        <v/>
      </c>
      <c r="L35" s="65" t="e">
        <f>INDEX(#REF!,MATCH(H35,$C$6:$C$82,0))</f>
        <v>#REF!</v>
      </c>
      <c r="M35" s="67" t="e">
        <f>INDEX(#REF!,MATCH(H35,$C$6:$C$82,0))</f>
        <v>#REF!</v>
      </c>
      <c r="N35" s="67" t="e">
        <f>INDEX(#REF!,MATCH(H35,$C$6:$C$82,0))</f>
        <v>#REF!</v>
      </c>
      <c r="O35" s="67" t="e">
        <f>INDEX(#REF!,MATCH(H35,$C$6:$C$82,0))</f>
        <v>#REF!</v>
      </c>
      <c r="P35" s="67" t="e">
        <f>INDEX(#REF!,MATCH(H35,$C$6:$C$82,0))</f>
        <v>#REF!</v>
      </c>
      <c r="Q35" s="68" t="e">
        <f>INDEX(#REF!,MATCH(H35,$C$6:$C$82,0))&amp;""</f>
        <v>#REF!</v>
      </c>
      <c r="R35" s="68" t="str">
        <f t="shared" si="3"/>
        <v/>
      </c>
    </row>
    <row r="36" spans="2:18">
      <c r="B36" s="66">
        <v>32</v>
      </c>
      <c r="C36" s="69">
        <f t="shared" si="0"/>
        <v>3.2000000000000002E-3</v>
      </c>
      <c r="D36" s="73"/>
      <c r="E36" s="73"/>
      <c r="F36" s="77"/>
      <c r="H36" s="70">
        <f t="shared" si="5"/>
        <v>6.3E-3</v>
      </c>
      <c r="I36" s="6">
        <f t="shared" si="1"/>
        <v>0</v>
      </c>
      <c r="J36" s="6" t="e">
        <f>INDEX(#REF!,MATCH(H36,$C$6:$C$82,0))</f>
        <v>#REF!</v>
      </c>
      <c r="K36" s="6" t="str">
        <f t="shared" si="2"/>
        <v/>
      </c>
      <c r="L36" s="65" t="e">
        <f>INDEX(#REF!,MATCH(H36,$C$6:$C$82,0))</f>
        <v>#REF!</v>
      </c>
      <c r="M36" s="67" t="e">
        <f>INDEX(#REF!,MATCH(H36,$C$6:$C$82,0))</f>
        <v>#REF!</v>
      </c>
      <c r="N36" s="67" t="e">
        <f>INDEX(#REF!,MATCH(H36,$C$6:$C$82,0))</f>
        <v>#REF!</v>
      </c>
      <c r="O36" s="67" t="e">
        <f>INDEX(#REF!,MATCH(H36,$C$6:$C$82,0))</f>
        <v>#REF!</v>
      </c>
      <c r="P36" s="67" t="e">
        <f>INDEX(#REF!,MATCH(H36,$C$6:$C$82,0))</f>
        <v>#REF!</v>
      </c>
      <c r="Q36" s="68" t="e">
        <f>INDEX(#REF!,MATCH(H36,$C$6:$C$82,0))&amp;""</f>
        <v>#REF!</v>
      </c>
      <c r="R36" s="68" t="str">
        <f t="shared" si="3"/>
        <v/>
      </c>
    </row>
    <row r="37" spans="2:18">
      <c r="B37" s="66">
        <v>33</v>
      </c>
      <c r="C37" s="69">
        <f t="shared" si="0"/>
        <v>3.3E-3</v>
      </c>
      <c r="D37" s="73"/>
      <c r="E37" s="73"/>
      <c r="F37" s="77"/>
      <c r="H37" s="70">
        <f t="shared" si="5"/>
        <v>6.1999999999999998E-3</v>
      </c>
      <c r="I37" s="6">
        <f t="shared" si="1"/>
        <v>0</v>
      </c>
      <c r="J37" s="6" t="e">
        <f>INDEX(#REF!,MATCH(H37,$C$6:$C$82,0))</f>
        <v>#REF!</v>
      </c>
      <c r="K37" s="6" t="str">
        <f t="shared" si="2"/>
        <v/>
      </c>
      <c r="L37" s="65" t="e">
        <f>INDEX(#REF!,MATCH(H37,$C$6:$C$82,0))</f>
        <v>#REF!</v>
      </c>
      <c r="M37" s="67" t="e">
        <f>INDEX(#REF!,MATCH(H37,$C$6:$C$82,0))</f>
        <v>#REF!</v>
      </c>
      <c r="N37" s="67" t="e">
        <f>INDEX(#REF!,MATCH(H37,$C$6:$C$82,0))</f>
        <v>#REF!</v>
      </c>
      <c r="O37" s="67" t="e">
        <f>INDEX(#REF!,MATCH(H37,$C$6:$C$82,0))</f>
        <v>#REF!</v>
      </c>
      <c r="P37" s="67" t="e">
        <f>INDEX(#REF!,MATCH(H37,$C$6:$C$82,0))</f>
        <v>#REF!</v>
      </c>
      <c r="Q37" s="68" t="e">
        <f>INDEX(#REF!,MATCH(H37,$C$6:$C$82,0))&amp;""</f>
        <v>#REF!</v>
      </c>
      <c r="R37" s="68" t="str">
        <f t="shared" si="3"/>
        <v/>
      </c>
    </row>
    <row r="38" spans="2:18">
      <c r="B38" s="66">
        <v>34</v>
      </c>
      <c r="C38" s="69">
        <f t="shared" si="0"/>
        <v>3.3999999999999998E-3</v>
      </c>
      <c r="D38" s="73"/>
      <c r="E38" s="73"/>
      <c r="F38" s="77"/>
      <c r="H38" s="70">
        <f t="shared" si="5"/>
        <v>6.1000000000000004E-3</v>
      </c>
      <c r="I38" s="6">
        <f t="shared" ref="I38:I69" si="6">INDEX($D$6:$D$82,MATCH(H38,$C$6:$C$82,0))</f>
        <v>0</v>
      </c>
      <c r="J38" s="6" t="e">
        <f>INDEX(#REF!,MATCH(H38,$C$6:$C$82,0))</f>
        <v>#REF!</v>
      </c>
      <c r="K38" s="6" t="str">
        <f t="shared" ref="K38:K69" si="7">INDEX($E$6:$E$82,MATCH(H38,$C$6:$C$82,0))&amp;""</f>
        <v/>
      </c>
      <c r="L38" s="65" t="e">
        <f>INDEX(#REF!,MATCH(H38,$C$6:$C$82,0))</f>
        <v>#REF!</v>
      </c>
      <c r="M38" s="67" t="e">
        <f>INDEX(#REF!,MATCH(H38,$C$6:$C$82,0))</f>
        <v>#REF!</v>
      </c>
      <c r="N38" s="67" t="e">
        <f>INDEX(#REF!,MATCH(H38,$C$6:$C$82,0))</f>
        <v>#REF!</v>
      </c>
      <c r="O38" s="67" t="e">
        <f>INDEX(#REF!,MATCH(H38,$C$6:$C$82,0))</f>
        <v>#REF!</v>
      </c>
      <c r="P38" s="67" t="e">
        <f>INDEX(#REF!,MATCH(H38,$C$6:$C$82,0))</f>
        <v>#REF!</v>
      </c>
      <c r="Q38" s="68" t="e">
        <f>INDEX(#REF!,MATCH(H38,$C$6:$C$82,0))&amp;""</f>
        <v>#REF!</v>
      </c>
      <c r="R38" s="68" t="str">
        <f t="shared" ref="R38:R69" si="8">INDEX($F$6:$F$82,MATCH(H38,$C$6:$C$82,0))&amp;""</f>
        <v/>
      </c>
    </row>
    <row r="39" spans="2:18">
      <c r="B39" s="66">
        <v>35</v>
      </c>
      <c r="C39" s="69">
        <f t="shared" si="0"/>
        <v>3.5000000000000001E-3</v>
      </c>
      <c r="D39" s="73"/>
      <c r="E39" s="73"/>
      <c r="F39" s="77"/>
      <c r="H39" s="70">
        <f t="shared" si="5"/>
        <v>6.0000000000000001E-3</v>
      </c>
      <c r="I39" s="6">
        <f t="shared" si="6"/>
        <v>0</v>
      </c>
      <c r="J39" s="6" t="e">
        <f>INDEX(#REF!,MATCH(H39,$C$6:$C$82,0))</f>
        <v>#REF!</v>
      </c>
      <c r="K39" s="6" t="str">
        <f t="shared" si="7"/>
        <v/>
      </c>
      <c r="L39" s="65" t="e">
        <f>INDEX(#REF!,MATCH(H39,$C$6:$C$82,0))</f>
        <v>#REF!</v>
      </c>
      <c r="M39" s="67" t="e">
        <f>INDEX(#REF!,MATCH(H39,$C$6:$C$82,0))</f>
        <v>#REF!</v>
      </c>
      <c r="N39" s="67" t="e">
        <f>INDEX(#REF!,MATCH(H39,$C$6:$C$82,0))</f>
        <v>#REF!</v>
      </c>
      <c r="O39" s="67" t="e">
        <f>INDEX(#REF!,MATCH(H39,$C$6:$C$82,0))</f>
        <v>#REF!</v>
      </c>
      <c r="P39" s="67" t="e">
        <f>INDEX(#REF!,MATCH(H39,$C$6:$C$82,0))</f>
        <v>#REF!</v>
      </c>
      <c r="Q39" s="68" t="e">
        <f>INDEX(#REF!,MATCH(H39,$C$6:$C$82,0))&amp;""</f>
        <v>#REF!</v>
      </c>
      <c r="R39" s="68" t="str">
        <f t="shared" si="8"/>
        <v/>
      </c>
    </row>
    <row r="40" spans="2:18">
      <c r="B40" s="66">
        <v>36</v>
      </c>
      <c r="C40" s="69">
        <f t="shared" si="0"/>
        <v>3.5999999999999999E-3</v>
      </c>
      <c r="D40" s="73"/>
      <c r="E40" s="73"/>
      <c r="F40" s="77"/>
      <c r="H40" s="70">
        <f t="shared" si="5"/>
        <v>5.8999999999999999E-3</v>
      </c>
      <c r="I40" s="6">
        <f t="shared" si="6"/>
        <v>0</v>
      </c>
      <c r="J40" s="6" t="e">
        <f>INDEX(#REF!,MATCH(H40,$C$6:$C$82,0))</f>
        <v>#REF!</v>
      </c>
      <c r="K40" s="6" t="str">
        <f t="shared" si="7"/>
        <v/>
      </c>
      <c r="L40" s="65" t="e">
        <f>INDEX(#REF!,MATCH(H40,$C$6:$C$82,0))</f>
        <v>#REF!</v>
      </c>
      <c r="M40" s="67" t="e">
        <f>INDEX(#REF!,MATCH(H40,$C$6:$C$82,0))</f>
        <v>#REF!</v>
      </c>
      <c r="N40" s="67" t="e">
        <f>INDEX(#REF!,MATCH(H40,$C$6:$C$82,0))</f>
        <v>#REF!</v>
      </c>
      <c r="O40" s="67" t="e">
        <f>INDEX(#REF!,MATCH(H40,$C$6:$C$82,0))</f>
        <v>#REF!</v>
      </c>
      <c r="P40" s="67" t="e">
        <f>INDEX(#REF!,MATCH(H40,$C$6:$C$82,0))</f>
        <v>#REF!</v>
      </c>
      <c r="Q40" s="68" t="e">
        <f>INDEX(#REF!,MATCH(H40,$C$6:$C$82,0))&amp;""</f>
        <v>#REF!</v>
      </c>
      <c r="R40" s="68" t="str">
        <f t="shared" si="8"/>
        <v/>
      </c>
    </row>
    <row r="41" spans="2:18">
      <c r="B41" s="66">
        <v>37</v>
      </c>
      <c r="C41" s="69">
        <f t="shared" si="0"/>
        <v>3.7000000000000002E-3</v>
      </c>
      <c r="D41" s="73"/>
      <c r="E41" s="73"/>
      <c r="F41" s="77"/>
      <c r="H41" s="70">
        <f t="shared" si="5"/>
        <v>5.7999999999999996E-3</v>
      </c>
      <c r="I41" s="6">
        <f t="shared" si="6"/>
        <v>0</v>
      </c>
      <c r="J41" s="6" t="e">
        <f>INDEX(#REF!,MATCH(H41,$C$6:$C$82,0))</f>
        <v>#REF!</v>
      </c>
      <c r="K41" s="6" t="str">
        <f t="shared" si="7"/>
        <v/>
      </c>
      <c r="L41" s="65" t="e">
        <f>INDEX(#REF!,MATCH(H41,$C$6:$C$82,0))</f>
        <v>#REF!</v>
      </c>
      <c r="M41" s="67" t="e">
        <f>INDEX(#REF!,MATCH(H41,$C$6:$C$82,0))</f>
        <v>#REF!</v>
      </c>
      <c r="N41" s="67" t="e">
        <f>INDEX(#REF!,MATCH(H41,$C$6:$C$82,0))</f>
        <v>#REF!</v>
      </c>
      <c r="O41" s="67" t="e">
        <f>INDEX(#REF!,MATCH(H41,$C$6:$C$82,0))</f>
        <v>#REF!</v>
      </c>
      <c r="P41" s="67" t="e">
        <f>INDEX(#REF!,MATCH(H41,$C$6:$C$82,0))</f>
        <v>#REF!</v>
      </c>
      <c r="Q41" s="68" t="e">
        <f>INDEX(#REF!,MATCH(H41,$C$6:$C$82,0))&amp;""</f>
        <v>#REF!</v>
      </c>
      <c r="R41" s="68" t="str">
        <f t="shared" si="8"/>
        <v/>
      </c>
    </row>
    <row r="42" spans="2:18">
      <c r="B42" s="66">
        <v>38</v>
      </c>
      <c r="C42" s="69">
        <f t="shared" si="0"/>
        <v>3.8E-3</v>
      </c>
      <c r="D42" s="73"/>
      <c r="E42" s="73"/>
      <c r="F42" s="77"/>
      <c r="H42" s="70">
        <f t="shared" si="5"/>
        <v>5.7000000000000002E-3</v>
      </c>
      <c r="I42" s="6">
        <f t="shared" si="6"/>
        <v>0</v>
      </c>
      <c r="J42" s="6" t="e">
        <f>INDEX(#REF!,MATCH(H42,$C$6:$C$82,0))</f>
        <v>#REF!</v>
      </c>
      <c r="K42" s="6" t="str">
        <f t="shared" si="7"/>
        <v/>
      </c>
      <c r="L42" s="65" t="e">
        <f>INDEX(#REF!,MATCH(H42,$C$6:$C$82,0))</f>
        <v>#REF!</v>
      </c>
      <c r="M42" s="67" t="e">
        <f>INDEX(#REF!,MATCH(H42,$C$6:$C$82,0))</f>
        <v>#REF!</v>
      </c>
      <c r="N42" s="67" t="e">
        <f>INDEX(#REF!,MATCH(H42,$C$6:$C$82,0))</f>
        <v>#REF!</v>
      </c>
      <c r="O42" s="67" t="e">
        <f>INDEX(#REF!,MATCH(H42,$C$6:$C$82,0))</f>
        <v>#REF!</v>
      </c>
      <c r="P42" s="67" t="e">
        <f>INDEX(#REF!,MATCH(H42,$C$6:$C$82,0))</f>
        <v>#REF!</v>
      </c>
      <c r="Q42" s="68" t="e">
        <f>INDEX(#REF!,MATCH(H42,$C$6:$C$82,0))&amp;""</f>
        <v>#REF!</v>
      </c>
      <c r="R42" s="68" t="str">
        <f t="shared" si="8"/>
        <v/>
      </c>
    </row>
    <row r="43" spans="2:18">
      <c r="B43" s="66">
        <v>39</v>
      </c>
      <c r="C43" s="69">
        <f t="shared" si="0"/>
        <v>3.8999999999999998E-3</v>
      </c>
      <c r="D43" s="73"/>
      <c r="E43" s="73"/>
      <c r="F43" s="77"/>
      <c r="H43" s="70">
        <f t="shared" si="5"/>
        <v>5.5999999999999999E-3</v>
      </c>
      <c r="I43" s="6">
        <f t="shared" si="6"/>
        <v>0</v>
      </c>
      <c r="J43" s="6" t="e">
        <f>INDEX(#REF!,MATCH(H43,$C$6:$C$82,0))</f>
        <v>#REF!</v>
      </c>
      <c r="K43" s="6" t="str">
        <f t="shared" si="7"/>
        <v/>
      </c>
      <c r="L43" s="65" t="e">
        <f>INDEX(#REF!,MATCH(H43,$C$6:$C$82,0))</f>
        <v>#REF!</v>
      </c>
      <c r="M43" s="67" t="e">
        <f>INDEX(#REF!,MATCH(H43,$C$6:$C$82,0))</f>
        <v>#REF!</v>
      </c>
      <c r="N43" s="67" t="e">
        <f>INDEX(#REF!,MATCH(H43,$C$6:$C$82,0))</f>
        <v>#REF!</v>
      </c>
      <c r="O43" s="67" t="e">
        <f>INDEX(#REF!,MATCH(H43,$C$6:$C$82,0))</f>
        <v>#REF!</v>
      </c>
      <c r="P43" s="67" t="e">
        <f>INDEX(#REF!,MATCH(H43,$C$6:$C$82,0))</f>
        <v>#REF!</v>
      </c>
      <c r="Q43" s="68" t="e">
        <f>INDEX(#REF!,MATCH(H43,$C$6:$C$82,0))&amp;""</f>
        <v>#REF!</v>
      </c>
      <c r="R43" s="68" t="str">
        <f t="shared" si="8"/>
        <v/>
      </c>
    </row>
    <row r="44" spans="2:18">
      <c r="B44" s="66">
        <v>40</v>
      </c>
      <c r="C44" s="69">
        <f t="shared" si="0"/>
        <v>4.0000000000000001E-3</v>
      </c>
      <c r="D44" s="73"/>
      <c r="E44" s="73"/>
      <c r="F44" s="77"/>
      <c r="H44" s="70">
        <f t="shared" si="5"/>
        <v>5.4999999999999997E-3</v>
      </c>
      <c r="I44" s="6">
        <f t="shared" si="6"/>
        <v>0</v>
      </c>
      <c r="J44" s="6" t="e">
        <f>INDEX(#REF!,MATCH(H44,$C$6:$C$82,0))</f>
        <v>#REF!</v>
      </c>
      <c r="K44" s="6" t="str">
        <f t="shared" si="7"/>
        <v/>
      </c>
      <c r="L44" s="65" t="e">
        <f>INDEX(#REF!,MATCH(H44,$C$6:$C$82,0))</f>
        <v>#REF!</v>
      </c>
      <c r="M44" s="67" t="e">
        <f>INDEX(#REF!,MATCH(H44,$C$6:$C$82,0))</f>
        <v>#REF!</v>
      </c>
      <c r="N44" s="67" t="e">
        <f>INDEX(#REF!,MATCH(H44,$C$6:$C$82,0))</f>
        <v>#REF!</v>
      </c>
      <c r="O44" s="67" t="e">
        <f>INDEX(#REF!,MATCH(H44,$C$6:$C$82,0))</f>
        <v>#REF!</v>
      </c>
      <c r="P44" s="67" t="e">
        <f>INDEX(#REF!,MATCH(H44,$C$6:$C$82,0))</f>
        <v>#REF!</v>
      </c>
      <c r="Q44" s="68" t="e">
        <f>INDEX(#REF!,MATCH(H44,$C$6:$C$82,0))&amp;""</f>
        <v>#REF!</v>
      </c>
      <c r="R44" s="68" t="str">
        <f t="shared" si="8"/>
        <v/>
      </c>
    </row>
    <row r="45" spans="2:18">
      <c r="B45" s="66">
        <v>41</v>
      </c>
      <c r="C45" s="69">
        <f t="shared" si="0"/>
        <v>4.1000000000000003E-3</v>
      </c>
      <c r="D45" s="73"/>
      <c r="E45" s="73"/>
      <c r="F45" s="77"/>
      <c r="H45" s="70">
        <f t="shared" si="5"/>
        <v>5.4000000000000003E-3</v>
      </c>
      <c r="I45" s="6">
        <f t="shared" si="6"/>
        <v>0</v>
      </c>
      <c r="J45" s="6" t="e">
        <f>INDEX(#REF!,MATCH(H45,$C$6:$C$82,0))</f>
        <v>#REF!</v>
      </c>
      <c r="K45" s="6" t="str">
        <f t="shared" si="7"/>
        <v/>
      </c>
      <c r="L45" s="65" t="e">
        <f>INDEX(#REF!,MATCH(H45,$C$6:$C$82,0))</f>
        <v>#REF!</v>
      </c>
      <c r="M45" s="67" t="e">
        <f>INDEX(#REF!,MATCH(H45,$C$6:$C$82,0))</f>
        <v>#REF!</v>
      </c>
      <c r="N45" s="67" t="e">
        <f>INDEX(#REF!,MATCH(H45,$C$6:$C$82,0))</f>
        <v>#REF!</v>
      </c>
      <c r="O45" s="67" t="e">
        <f>INDEX(#REF!,MATCH(H45,$C$6:$C$82,0))</f>
        <v>#REF!</v>
      </c>
      <c r="P45" s="67" t="e">
        <f>INDEX(#REF!,MATCH(H45,$C$6:$C$82,0))</f>
        <v>#REF!</v>
      </c>
      <c r="Q45" s="68" t="e">
        <f>INDEX(#REF!,MATCH(H45,$C$6:$C$82,0))&amp;""</f>
        <v>#REF!</v>
      </c>
      <c r="R45" s="68" t="str">
        <f t="shared" si="8"/>
        <v/>
      </c>
    </row>
    <row r="46" spans="2:18">
      <c r="B46" s="66">
        <v>42</v>
      </c>
      <c r="C46" s="69">
        <f t="shared" si="0"/>
        <v>4.1999999999999997E-3</v>
      </c>
      <c r="D46" s="73"/>
      <c r="E46" s="73"/>
      <c r="F46" s="77"/>
      <c r="H46" s="70">
        <f t="shared" si="5"/>
        <v>5.3E-3</v>
      </c>
      <c r="I46" s="6">
        <f t="shared" si="6"/>
        <v>0</v>
      </c>
      <c r="J46" s="6" t="e">
        <f>INDEX(#REF!,MATCH(H46,$C$6:$C$82,0))</f>
        <v>#REF!</v>
      </c>
      <c r="K46" s="6" t="str">
        <f t="shared" si="7"/>
        <v/>
      </c>
      <c r="L46" s="65" t="e">
        <f>INDEX(#REF!,MATCH(H46,$C$6:$C$82,0))</f>
        <v>#REF!</v>
      </c>
      <c r="M46" s="67" t="e">
        <f>INDEX(#REF!,MATCH(H46,$C$6:$C$82,0))</f>
        <v>#REF!</v>
      </c>
      <c r="N46" s="67" t="e">
        <f>INDEX(#REF!,MATCH(H46,$C$6:$C$82,0))</f>
        <v>#REF!</v>
      </c>
      <c r="O46" s="67" t="e">
        <f>INDEX(#REF!,MATCH(H46,$C$6:$C$82,0))</f>
        <v>#REF!</v>
      </c>
      <c r="P46" s="67" t="e">
        <f>INDEX(#REF!,MATCH(H46,$C$6:$C$82,0))</f>
        <v>#REF!</v>
      </c>
      <c r="Q46" s="68" t="e">
        <f>INDEX(#REF!,MATCH(H46,$C$6:$C$82,0))&amp;""</f>
        <v>#REF!</v>
      </c>
      <c r="R46" s="68" t="str">
        <f t="shared" si="8"/>
        <v/>
      </c>
    </row>
    <row r="47" spans="2:18">
      <c r="B47" s="66">
        <v>43</v>
      </c>
      <c r="C47" s="69">
        <f t="shared" si="0"/>
        <v>4.3E-3</v>
      </c>
      <c r="D47" s="73"/>
      <c r="E47" s="73"/>
      <c r="F47" s="77"/>
      <c r="H47" s="70">
        <f t="shared" si="5"/>
        <v>5.1999999999999998E-3</v>
      </c>
      <c r="I47" s="6">
        <f t="shared" si="6"/>
        <v>0</v>
      </c>
      <c r="J47" s="6" t="e">
        <f>INDEX(#REF!,MATCH(H47,$C$6:$C$82,0))</f>
        <v>#REF!</v>
      </c>
      <c r="K47" s="6" t="str">
        <f t="shared" si="7"/>
        <v/>
      </c>
      <c r="L47" s="65" t="e">
        <f>INDEX(#REF!,MATCH(H47,$C$6:$C$82,0))</f>
        <v>#REF!</v>
      </c>
      <c r="M47" s="67" t="e">
        <f>INDEX(#REF!,MATCH(H47,$C$6:$C$82,0))</f>
        <v>#REF!</v>
      </c>
      <c r="N47" s="67" t="e">
        <f>INDEX(#REF!,MATCH(H47,$C$6:$C$82,0))</f>
        <v>#REF!</v>
      </c>
      <c r="O47" s="67" t="e">
        <f>INDEX(#REF!,MATCH(H47,$C$6:$C$82,0))</f>
        <v>#REF!</v>
      </c>
      <c r="P47" s="67" t="e">
        <f>INDEX(#REF!,MATCH(H47,$C$6:$C$82,0))</f>
        <v>#REF!</v>
      </c>
      <c r="Q47" s="68" t="e">
        <f>INDEX(#REF!,MATCH(H47,$C$6:$C$82,0))&amp;""</f>
        <v>#REF!</v>
      </c>
      <c r="R47" s="68" t="str">
        <f t="shared" si="8"/>
        <v/>
      </c>
    </row>
    <row r="48" spans="2:18">
      <c r="B48" s="66">
        <v>44</v>
      </c>
      <c r="C48" s="69">
        <f t="shared" si="0"/>
        <v>4.4000000000000003E-3</v>
      </c>
      <c r="D48" s="73"/>
      <c r="E48" s="73"/>
      <c r="F48" s="77"/>
      <c r="H48" s="70">
        <f t="shared" si="5"/>
        <v>5.1000000000000004E-3</v>
      </c>
      <c r="I48" s="6">
        <f t="shared" si="6"/>
        <v>0</v>
      </c>
      <c r="J48" s="6" t="e">
        <f>INDEX(#REF!,MATCH(H48,$C$6:$C$82,0))</f>
        <v>#REF!</v>
      </c>
      <c r="K48" s="6" t="str">
        <f t="shared" si="7"/>
        <v/>
      </c>
      <c r="L48" s="65" t="e">
        <f>INDEX(#REF!,MATCH(H48,$C$6:$C$82,0))</f>
        <v>#REF!</v>
      </c>
      <c r="M48" s="67" t="e">
        <f>INDEX(#REF!,MATCH(H48,$C$6:$C$82,0))</f>
        <v>#REF!</v>
      </c>
      <c r="N48" s="67" t="e">
        <f>INDEX(#REF!,MATCH(H48,$C$6:$C$82,0))</f>
        <v>#REF!</v>
      </c>
      <c r="O48" s="67" t="e">
        <f>INDEX(#REF!,MATCH(H48,$C$6:$C$82,0))</f>
        <v>#REF!</v>
      </c>
      <c r="P48" s="67" t="e">
        <f>INDEX(#REF!,MATCH(H48,$C$6:$C$82,0))</f>
        <v>#REF!</v>
      </c>
      <c r="Q48" s="68" t="e">
        <f>INDEX(#REF!,MATCH(H48,$C$6:$C$82,0))&amp;""</f>
        <v>#REF!</v>
      </c>
      <c r="R48" s="68" t="str">
        <f t="shared" si="8"/>
        <v/>
      </c>
    </row>
    <row r="49" spans="2:18">
      <c r="B49" s="66">
        <v>45</v>
      </c>
      <c r="C49" s="69">
        <f t="shared" si="0"/>
        <v>4.4999999999999997E-3</v>
      </c>
      <c r="D49" s="73"/>
      <c r="E49" s="73"/>
      <c r="F49" s="77"/>
      <c r="H49" s="70">
        <f t="shared" ref="H49:H80" si="9">LARGE($C$6:$C$82,ROW(A42))</f>
        <v>5.0000000000000001E-3</v>
      </c>
      <c r="I49" s="6">
        <f t="shared" si="6"/>
        <v>0</v>
      </c>
      <c r="J49" s="6" t="e">
        <f>INDEX(#REF!,MATCH(H49,$C$6:$C$82,0))</f>
        <v>#REF!</v>
      </c>
      <c r="K49" s="6" t="str">
        <f t="shared" si="7"/>
        <v/>
      </c>
      <c r="L49" s="65" t="e">
        <f>INDEX(#REF!,MATCH(H49,$C$6:$C$82,0))</f>
        <v>#REF!</v>
      </c>
      <c r="M49" s="67" t="e">
        <f>INDEX(#REF!,MATCH(H49,$C$6:$C$82,0))</f>
        <v>#REF!</v>
      </c>
      <c r="N49" s="67" t="e">
        <f>INDEX(#REF!,MATCH(H49,$C$6:$C$82,0))</f>
        <v>#REF!</v>
      </c>
      <c r="O49" s="67" t="e">
        <f>INDEX(#REF!,MATCH(H49,$C$6:$C$82,0))</f>
        <v>#REF!</v>
      </c>
      <c r="P49" s="67" t="e">
        <f>INDEX(#REF!,MATCH(H49,$C$6:$C$82,0))</f>
        <v>#REF!</v>
      </c>
      <c r="Q49" s="68" t="e">
        <f>INDEX(#REF!,MATCH(H49,$C$6:$C$82,0))&amp;""</f>
        <v>#REF!</v>
      </c>
      <c r="R49" s="68" t="str">
        <f t="shared" si="8"/>
        <v/>
      </c>
    </row>
    <row r="50" spans="2:18">
      <c r="B50" s="66">
        <v>46</v>
      </c>
      <c r="C50" s="69">
        <f t="shared" si="0"/>
        <v>4.5999999999999999E-3</v>
      </c>
      <c r="D50" s="73"/>
      <c r="E50" s="73"/>
      <c r="F50" s="77"/>
      <c r="H50" s="70">
        <f t="shared" si="9"/>
        <v>4.8999999999999998E-3</v>
      </c>
      <c r="I50" s="6">
        <f t="shared" si="6"/>
        <v>0</v>
      </c>
      <c r="J50" s="6" t="e">
        <f>INDEX(#REF!,MATCH(H50,$C$6:$C$82,0))</f>
        <v>#REF!</v>
      </c>
      <c r="K50" s="6" t="str">
        <f t="shared" si="7"/>
        <v/>
      </c>
      <c r="L50" s="65" t="e">
        <f>INDEX(#REF!,MATCH(H50,$C$6:$C$82,0))</f>
        <v>#REF!</v>
      </c>
      <c r="M50" s="67" t="e">
        <f>INDEX(#REF!,MATCH(H50,$C$6:$C$82,0))</f>
        <v>#REF!</v>
      </c>
      <c r="N50" s="67" t="e">
        <f>INDEX(#REF!,MATCH(H50,$C$6:$C$82,0))</f>
        <v>#REF!</v>
      </c>
      <c r="O50" s="67" t="e">
        <f>INDEX(#REF!,MATCH(H50,$C$6:$C$82,0))</f>
        <v>#REF!</v>
      </c>
      <c r="P50" s="67" t="e">
        <f>INDEX(#REF!,MATCH(H50,$C$6:$C$82,0))</f>
        <v>#REF!</v>
      </c>
      <c r="Q50" s="68" t="e">
        <f>INDEX(#REF!,MATCH(H50,$C$6:$C$82,0))&amp;""</f>
        <v>#REF!</v>
      </c>
      <c r="R50" s="68" t="str">
        <f t="shared" si="8"/>
        <v/>
      </c>
    </row>
    <row r="51" spans="2:18">
      <c r="B51" s="66">
        <v>47</v>
      </c>
      <c r="C51" s="69">
        <f t="shared" si="0"/>
        <v>4.7000000000000002E-3</v>
      </c>
      <c r="D51" s="73"/>
      <c r="E51" s="73"/>
      <c r="F51" s="77"/>
      <c r="H51" s="70">
        <f t="shared" si="9"/>
        <v>4.7999999999999996E-3</v>
      </c>
      <c r="I51" s="6">
        <f t="shared" si="6"/>
        <v>0</v>
      </c>
      <c r="J51" s="6" t="e">
        <f>INDEX(#REF!,MATCH(H51,$C$6:$C$82,0))</f>
        <v>#REF!</v>
      </c>
      <c r="K51" s="6" t="str">
        <f t="shared" si="7"/>
        <v/>
      </c>
      <c r="L51" s="65" t="e">
        <f>INDEX(#REF!,MATCH(H51,$C$6:$C$82,0))</f>
        <v>#REF!</v>
      </c>
      <c r="M51" s="67" t="e">
        <f>INDEX(#REF!,MATCH(H51,$C$6:$C$82,0))</f>
        <v>#REF!</v>
      </c>
      <c r="N51" s="67" t="e">
        <f>INDEX(#REF!,MATCH(H51,$C$6:$C$82,0))</f>
        <v>#REF!</v>
      </c>
      <c r="O51" s="67" t="e">
        <f>INDEX(#REF!,MATCH(H51,$C$6:$C$82,0))</f>
        <v>#REF!</v>
      </c>
      <c r="P51" s="67" t="e">
        <f>INDEX(#REF!,MATCH(H51,$C$6:$C$82,0))</f>
        <v>#REF!</v>
      </c>
      <c r="Q51" s="68" t="e">
        <f>INDEX(#REF!,MATCH(H51,$C$6:$C$82,0))&amp;""</f>
        <v>#REF!</v>
      </c>
      <c r="R51" s="68" t="str">
        <f t="shared" si="8"/>
        <v/>
      </c>
    </row>
    <row r="52" spans="2:18">
      <c r="B52" s="66">
        <v>48</v>
      </c>
      <c r="C52" s="69">
        <f t="shared" si="0"/>
        <v>4.7999999999999996E-3</v>
      </c>
      <c r="D52" s="73"/>
      <c r="E52" s="73"/>
      <c r="F52" s="77"/>
      <c r="H52" s="70">
        <f t="shared" si="9"/>
        <v>4.7000000000000002E-3</v>
      </c>
      <c r="I52" s="6">
        <f t="shared" si="6"/>
        <v>0</v>
      </c>
      <c r="J52" s="6" t="e">
        <f>INDEX(#REF!,MATCH(H52,$C$6:$C$82,0))</f>
        <v>#REF!</v>
      </c>
      <c r="K52" s="6" t="str">
        <f t="shared" si="7"/>
        <v/>
      </c>
      <c r="L52" s="65" t="e">
        <f>INDEX(#REF!,MATCH(H52,$C$6:$C$82,0))</f>
        <v>#REF!</v>
      </c>
      <c r="M52" s="67" t="e">
        <f>INDEX(#REF!,MATCH(H52,$C$6:$C$82,0))</f>
        <v>#REF!</v>
      </c>
      <c r="N52" s="67" t="e">
        <f>INDEX(#REF!,MATCH(H52,$C$6:$C$82,0))</f>
        <v>#REF!</v>
      </c>
      <c r="O52" s="67" t="e">
        <f>INDEX(#REF!,MATCH(H52,$C$6:$C$82,0))</f>
        <v>#REF!</v>
      </c>
      <c r="P52" s="67" t="e">
        <f>INDEX(#REF!,MATCH(H52,$C$6:$C$82,0))</f>
        <v>#REF!</v>
      </c>
      <c r="Q52" s="68" t="e">
        <f>INDEX(#REF!,MATCH(H52,$C$6:$C$82,0))&amp;""</f>
        <v>#REF!</v>
      </c>
      <c r="R52" s="68" t="str">
        <f t="shared" si="8"/>
        <v/>
      </c>
    </row>
    <row r="53" spans="2:18">
      <c r="B53" s="66">
        <v>49</v>
      </c>
      <c r="C53" s="69">
        <f t="shared" si="0"/>
        <v>4.8999999999999998E-3</v>
      </c>
      <c r="D53" s="73"/>
      <c r="E53" s="73"/>
      <c r="F53" s="77"/>
      <c r="H53" s="70">
        <f t="shared" si="9"/>
        <v>4.5999999999999999E-3</v>
      </c>
      <c r="I53" s="6">
        <f t="shared" si="6"/>
        <v>0</v>
      </c>
      <c r="J53" s="6" t="e">
        <f>INDEX(#REF!,MATCH(H53,$C$6:$C$82,0))</f>
        <v>#REF!</v>
      </c>
      <c r="K53" s="6" t="str">
        <f t="shared" si="7"/>
        <v/>
      </c>
      <c r="L53" s="65" t="e">
        <f>INDEX(#REF!,MATCH(H53,$C$6:$C$82,0))</f>
        <v>#REF!</v>
      </c>
      <c r="M53" s="67" t="e">
        <f>INDEX(#REF!,MATCH(H53,$C$6:$C$82,0))</f>
        <v>#REF!</v>
      </c>
      <c r="N53" s="67" t="e">
        <f>INDEX(#REF!,MATCH(H53,$C$6:$C$82,0))</f>
        <v>#REF!</v>
      </c>
      <c r="O53" s="67" t="e">
        <f>INDEX(#REF!,MATCH(H53,$C$6:$C$82,0))</f>
        <v>#REF!</v>
      </c>
      <c r="P53" s="67" t="e">
        <f>INDEX(#REF!,MATCH(H53,$C$6:$C$82,0))</f>
        <v>#REF!</v>
      </c>
      <c r="Q53" s="68" t="e">
        <f>INDEX(#REF!,MATCH(H53,$C$6:$C$82,0))&amp;""</f>
        <v>#REF!</v>
      </c>
      <c r="R53" s="68" t="str">
        <f t="shared" si="8"/>
        <v/>
      </c>
    </row>
    <row r="54" spans="2:18">
      <c r="B54" s="66">
        <v>50</v>
      </c>
      <c r="C54" s="69">
        <f t="shared" si="0"/>
        <v>5.0000000000000001E-3</v>
      </c>
      <c r="D54" s="73"/>
      <c r="E54" s="73"/>
      <c r="F54" s="77"/>
      <c r="H54" s="70">
        <f t="shared" si="9"/>
        <v>4.4999999999999997E-3</v>
      </c>
      <c r="I54" s="6">
        <f t="shared" si="6"/>
        <v>0</v>
      </c>
      <c r="J54" s="6" t="e">
        <f>INDEX(#REF!,MATCH(H54,$C$6:$C$82,0))</f>
        <v>#REF!</v>
      </c>
      <c r="K54" s="6" t="str">
        <f t="shared" si="7"/>
        <v/>
      </c>
      <c r="L54" s="65" t="e">
        <f>INDEX(#REF!,MATCH(H54,$C$6:$C$82,0))</f>
        <v>#REF!</v>
      </c>
      <c r="M54" s="67" t="e">
        <f>INDEX(#REF!,MATCH(H54,$C$6:$C$82,0))</f>
        <v>#REF!</v>
      </c>
      <c r="N54" s="67" t="e">
        <f>INDEX(#REF!,MATCH(H54,$C$6:$C$82,0))</f>
        <v>#REF!</v>
      </c>
      <c r="O54" s="67" t="e">
        <f>INDEX(#REF!,MATCH(H54,$C$6:$C$82,0))</f>
        <v>#REF!</v>
      </c>
      <c r="P54" s="67" t="e">
        <f>INDEX(#REF!,MATCH(H54,$C$6:$C$82,0))</f>
        <v>#REF!</v>
      </c>
      <c r="Q54" s="68" t="e">
        <f>INDEX(#REF!,MATCH(H54,$C$6:$C$82,0))&amp;""</f>
        <v>#REF!</v>
      </c>
      <c r="R54" s="68" t="str">
        <f t="shared" si="8"/>
        <v/>
      </c>
    </row>
    <row r="55" spans="2:18">
      <c r="B55" s="66">
        <v>51</v>
      </c>
      <c r="C55" s="69">
        <f t="shared" si="0"/>
        <v>5.1000000000000004E-3</v>
      </c>
      <c r="D55" s="73"/>
      <c r="E55" s="73"/>
      <c r="F55" s="77"/>
      <c r="H55" s="70">
        <f t="shared" si="9"/>
        <v>4.4000000000000003E-3</v>
      </c>
      <c r="I55" s="6">
        <f t="shared" si="6"/>
        <v>0</v>
      </c>
      <c r="J55" s="6" t="e">
        <f>INDEX(#REF!,MATCH(H55,$C$6:$C$82,0))</f>
        <v>#REF!</v>
      </c>
      <c r="K55" s="6" t="str">
        <f t="shared" si="7"/>
        <v/>
      </c>
      <c r="L55" s="65" t="e">
        <f>INDEX(#REF!,MATCH(H55,$C$6:$C$82,0))</f>
        <v>#REF!</v>
      </c>
      <c r="M55" s="67" t="e">
        <f>INDEX(#REF!,MATCH(H55,$C$6:$C$82,0))</f>
        <v>#REF!</v>
      </c>
      <c r="N55" s="67" t="e">
        <f>INDEX(#REF!,MATCH(H55,$C$6:$C$82,0))</f>
        <v>#REF!</v>
      </c>
      <c r="O55" s="67" t="e">
        <f>INDEX(#REF!,MATCH(H55,$C$6:$C$82,0))</f>
        <v>#REF!</v>
      </c>
      <c r="P55" s="67" t="e">
        <f>INDEX(#REF!,MATCH(H55,$C$6:$C$82,0))</f>
        <v>#REF!</v>
      </c>
      <c r="Q55" s="68" t="e">
        <f>INDEX(#REF!,MATCH(H55,$C$6:$C$82,0))&amp;""</f>
        <v>#REF!</v>
      </c>
      <c r="R55" s="68" t="str">
        <f t="shared" si="8"/>
        <v/>
      </c>
    </row>
    <row r="56" spans="2:18">
      <c r="B56" s="66">
        <v>52</v>
      </c>
      <c r="C56" s="69">
        <f t="shared" si="0"/>
        <v>5.1999999999999998E-3</v>
      </c>
      <c r="D56" s="73"/>
      <c r="E56" s="78"/>
      <c r="F56" s="79"/>
      <c r="H56" s="70">
        <f t="shared" si="9"/>
        <v>4.3E-3</v>
      </c>
      <c r="I56" s="6">
        <f t="shared" si="6"/>
        <v>0</v>
      </c>
      <c r="J56" s="6" t="e">
        <f>INDEX(#REF!,MATCH(H56,$C$6:$C$82,0))</f>
        <v>#REF!</v>
      </c>
      <c r="K56" s="6" t="str">
        <f t="shared" si="7"/>
        <v/>
      </c>
      <c r="L56" s="65" t="e">
        <f>INDEX(#REF!,MATCH(H56,$C$6:$C$82,0))</f>
        <v>#REF!</v>
      </c>
      <c r="M56" s="67" t="e">
        <f>INDEX(#REF!,MATCH(H56,$C$6:$C$82,0))</f>
        <v>#REF!</v>
      </c>
      <c r="N56" s="67" t="e">
        <f>INDEX(#REF!,MATCH(H56,$C$6:$C$82,0))</f>
        <v>#REF!</v>
      </c>
      <c r="O56" s="67" t="e">
        <f>INDEX(#REF!,MATCH(H56,$C$6:$C$82,0))</f>
        <v>#REF!</v>
      </c>
      <c r="P56" s="67" t="e">
        <f>INDEX(#REF!,MATCH(H56,$C$6:$C$82,0))</f>
        <v>#REF!</v>
      </c>
      <c r="Q56" s="68" t="e">
        <f>INDEX(#REF!,MATCH(H56,$C$6:$C$82,0))&amp;""</f>
        <v>#REF!</v>
      </c>
      <c r="R56" s="68" t="str">
        <f t="shared" si="8"/>
        <v/>
      </c>
    </row>
    <row r="57" spans="2:18">
      <c r="B57" s="66">
        <v>53</v>
      </c>
      <c r="C57" s="69">
        <f t="shared" si="0"/>
        <v>5.3E-3</v>
      </c>
      <c r="D57" s="73"/>
      <c r="E57" s="78"/>
      <c r="F57" s="79"/>
      <c r="H57" s="70">
        <f t="shared" si="9"/>
        <v>4.1999999999999997E-3</v>
      </c>
      <c r="I57" s="6">
        <f t="shared" si="6"/>
        <v>0</v>
      </c>
      <c r="J57" s="6" t="e">
        <f>INDEX(#REF!,MATCH(H57,$C$6:$C$82,0))</f>
        <v>#REF!</v>
      </c>
      <c r="K57" s="6" t="str">
        <f t="shared" si="7"/>
        <v/>
      </c>
      <c r="L57" s="65" t="e">
        <f>INDEX(#REF!,MATCH(H57,$C$6:$C$82,0))</f>
        <v>#REF!</v>
      </c>
      <c r="M57" s="67" t="e">
        <f>INDEX(#REF!,MATCH(H57,$C$6:$C$82,0))</f>
        <v>#REF!</v>
      </c>
      <c r="N57" s="67" t="e">
        <f>INDEX(#REF!,MATCH(H57,$C$6:$C$82,0))</f>
        <v>#REF!</v>
      </c>
      <c r="O57" s="67" t="e">
        <f>INDEX(#REF!,MATCH(H57,$C$6:$C$82,0))</f>
        <v>#REF!</v>
      </c>
      <c r="P57" s="67" t="e">
        <f>INDEX(#REF!,MATCH(H57,$C$6:$C$82,0))</f>
        <v>#REF!</v>
      </c>
      <c r="Q57" s="68" t="e">
        <f>INDEX(#REF!,MATCH(H57,$C$6:$C$82,0))&amp;""</f>
        <v>#REF!</v>
      </c>
      <c r="R57" s="68" t="str">
        <f t="shared" si="8"/>
        <v/>
      </c>
    </row>
    <row r="58" spans="2:18">
      <c r="B58" s="66">
        <v>54</v>
      </c>
      <c r="C58" s="69">
        <f t="shared" si="0"/>
        <v>5.4000000000000003E-3</v>
      </c>
      <c r="D58" s="73"/>
      <c r="E58" s="78"/>
      <c r="F58" s="79"/>
      <c r="H58" s="70">
        <f t="shared" si="9"/>
        <v>4.1000000000000003E-3</v>
      </c>
      <c r="I58" s="6">
        <f t="shared" si="6"/>
        <v>0</v>
      </c>
      <c r="J58" s="6" t="e">
        <f>INDEX(#REF!,MATCH(H58,$C$6:$C$82,0))</f>
        <v>#REF!</v>
      </c>
      <c r="K58" s="6" t="str">
        <f t="shared" si="7"/>
        <v/>
      </c>
      <c r="L58" s="65" t="e">
        <f>INDEX(#REF!,MATCH(H58,$C$6:$C$82,0))</f>
        <v>#REF!</v>
      </c>
      <c r="M58" s="67" t="e">
        <f>INDEX(#REF!,MATCH(H58,$C$6:$C$82,0))</f>
        <v>#REF!</v>
      </c>
      <c r="N58" s="67" t="e">
        <f>INDEX(#REF!,MATCH(H58,$C$6:$C$82,0))</f>
        <v>#REF!</v>
      </c>
      <c r="O58" s="67" t="e">
        <f>INDEX(#REF!,MATCH(H58,$C$6:$C$82,0))</f>
        <v>#REF!</v>
      </c>
      <c r="P58" s="67" t="e">
        <f>INDEX(#REF!,MATCH(H58,$C$6:$C$82,0))</f>
        <v>#REF!</v>
      </c>
      <c r="Q58" s="68" t="e">
        <f>INDEX(#REF!,MATCH(H58,$C$6:$C$82,0))&amp;""</f>
        <v>#REF!</v>
      </c>
      <c r="R58" s="68" t="str">
        <f t="shared" si="8"/>
        <v/>
      </c>
    </row>
    <row r="59" spans="2:18">
      <c r="B59" s="66">
        <v>55</v>
      </c>
      <c r="C59" s="69">
        <f t="shared" si="0"/>
        <v>5.4999999999999997E-3</v>
      </c>
      <c r="D59" s="73"/>
      <c r="E59" s="78"/>
      <c r="F59" s="79"/>
      <c r="H59" s="70">
        <f t="shared" si="9"/>
        <v>4.0000000000000001E-3</v>
      </c>
      <c r="I59" s="6">
        <f t="shared" si="6"/>
        <v>0</v>
      </c>
      <c r="J59" s="6" t="e">
        <f>INDEX(#REF!,MATCH(H59,$C$6:$C$82,0))</f>
        <v>#REF!</v>
      </c>
      <c r="K59" s="6" t="str">
        <f t="shared" si="7"/>
        <v/>
      </c>
      <c r="L59" s="65" t="e">
        <f>INDEX(#REF!,MATCH(H59,$C$6:$C$82,0))</f>
        <v>#REF!</v>
      </c>
      <c r="M59" s="67" t="e">
        <f>INDEX(#REF!,MATCH(H59,$C$6:$C$82,0))</f>
        <v>#REF!</v>
      </c>
      <c r="N59" s="67" t="e">
        <f>INDEX(#REF!,MATCH(H59,$C$6:$C$82,0))</f>
        <v>#REF!</v>
      </c>
      <c r="O59" s="67" t="e">
        <f>INDEX(#REF!,MATCH(H59,$C$6:$C$82,0))</f>
        <v>#REF!</v>
      </c>
      <c r="P59" s="67" t="e">
        <f>INDEX(#REF!,MATCH(H59,$C$6:$C$82,0))</f>
        <v>#REF!</v>
      </c>
      <c r="Q59" s="68" t="e">
        <f>INDEX(#REF!,MATCH(H59,$C$6:$C$82,0))&amp;""</f>
        <v>#REF!</v>
      </c>
      <c r="R59" s="68" t="str">
        <f t="shared" si="8"/>
        <v/>
      </c>
    </row>
    <row r="60" spans="2:18">
      <c r="B60" s="66">
        <v>56</v>
      </c>
      <c r="C60" s="69">
        <f t="shared" si="0"/>
        <v>5.5999999999999999E-3</v>
      </c>
      <c r="D60" s="73"/>
      <c r="E60" s="78"/>
      <c r="F60" s="79"/>
      <c r="H60" s="70">
        <f t="shared" si="9"/>
        <v>3.8999999999999998E-3</v>
      </c>
      <c r="I60" s="6">
        <f t="shared" si="6"/>
        <v>0</v>
      </c>
      <c r="J60" s="6" t="e">
        <f>INDEX(#REF!,MATCH(H60,$C$6:$C$82,0))</f>
        <v>#REF!</v>
      </c>
      <c r="K60" s="6" t="str">
        <f t="shared" si="7"/>
        <v/>
      </c>
      <c r="L60" s="65" t="e">
        <f>INDEX(#REF!,MATCH(H60,$C$6:$C$82,0))</f>
        <v>#REF!</v>
      </c>
      <c r="M60" s="67" t="e">
        <f>INDEX(#REF!,MATCH(H60,$C$6:$C$82,0))</f>
        <v>#REF!</v>
      </c>
      <c r="N60" s="67" t="e">
        <f>INDEX(#REF!,MATCH(H60,$C$6:$C$82,0))</f>
        <v>#REF!</v>
      </c>
      <c r="O60" s="67" t="e">
        <f>INDEX(#REF!,MATCH(H60,$C$6:$C$82,0))</f>
        <v>#REF!</v>
      </c>
      <c r="P60" s="67" t="e">
        <f>INDEX(#REF!,MATCH(H60,$C$6:$C$82,0))</f>
        <v>#REF!</v>
      </c>
      <c r="Q60" s="68" t="e">
        <f>INDEX(#REF!,MATCH(H60,$C$6:$C$82,0))&amp;""</f>
        <v>#REF!</v>
      </c>
      <c r="R60" s="68" t="str">
        <f t="shared" si="8"/>
        <v/>
      </c>
    </row>
    <row r="61" spans="2:18">
      <c r="B61" s="66">
        <v>57</v>
      </c>
      <c r="C61" s="69">
        <f t="shared" si="0"/>
        <v>5.7000000000000002E-3</v>
      </c>
      <c r="D61" s="73"/>
      <c r="E61" s="78"/>
      <c r="F61" s="79"/>
      <c r="H61" s="70">
        <f t="shared" si="9"/>
        <v>3.8E-3</v>
      </c>
      <c r="I61" s="6">
        <f t="shared" si="6"/>
        <v>0</v>
      </c>
      <c r="J61" s="6" t="e">
        <f>INDEX(#REF!,MATCH(H61,$C$6:$C$82,0))</f>
        <v>#REF!</v>
      </c>
      <c r="K61" s="6" t="str">
        <f t="shared" si="7"/>
        <v/>
      </c>
      <c r="L61" s="65" t="e">
        <f>INDEX(#REF!,MATCH(H61,$C$6:$C$82,0))</f>
        <v>#REF!</v>
      </c>
      <c r="M61" s="67" t="e">
        <f>INDEX(#REF!,MATCH(H61,$C$6:$C$82,0))</f>
        <v>#REF!</v>
      </c>
      <c r="N61" s="67" t="e">
        <f>INDEX(#REF!,MATCH(H61,$C$6:$C$82,0))</f>
        <v>#REF!</v>
      </c>
      <c r="O61" s="67" t="e">
        <f>INDEX(#REF!,MATCH(H61,$C$6:$C$82,0))</f>
        <v>#REF!</v>
      </c>
      <c r="P61" s="67" t="e">
        <f>INDEX(#REF!,MATCH(H61,$C$6:$C$82,0))</f>
        <v>#REF!</v>
      </c>
      <c r="Q61" s="68" t="e">
        <f>INDEX(#REF!,MATCH(H61,$C$6:$C$82,0))&amp;""</f>
        <v>#REF!</v>
      </c>
      <c r="R61" s="68" t="str">
        <f t="shared" si="8"/>
        <v/>
      </c>
    </row>
    <row r="62" spans="2:18">
      <c r="B62" s="66">
        <v>58</v>
      </c>
      <c r="C62" s="69">
        <f t="shared" si="0"/>
        <v>5.7999999999999996E-3</v>
      </c>
      <c r="D62" s="73"/>
      <c r="E62" s="78"/>
      <c r="F62" s="79"/>
      <c r="H62" s="70">
        <f t="shared" si="9"/>
        <v>3.7000000000000002E-3</v>
      </c>
      <c r="I62" s="6">
        <f t="shared" si="6"/>
        <v>0</v>
      </c>
      <c r="J62" s="6" t="e">
        <f>INDEX(#REF!,MATCH(H62,$C$6:$C$82,0))</f>
        <v>#REF!</v>
      </c>
      <c r="K62" s="6" t="str">
        <f t="shared" si="7"/>
        <v/>
      </c>
      <c r="L62" s="65" t="e">
        <f>INDEX(#REF!,MATCH(H62,$C$6:$C$82,0))</f>
        <v>#REF!</v>
      </c>
      <c r="M62" s="67" t="e">
        <f>INDEX(#REF!,MATCH(H62,$C$6:$C$82,0))</f>
        <v>#REF!</v>
      </c>
      <c r="N62" s="67" t="e">
        <f>INDEX(#REF!,MATCH(H62,$C$6:$C$82,0))</f>
        <v>#REF!</v>
      </c>
      <c r="O62" s="67" t="e">
        <f>INDEX(#REF!,MATCH(H62,$C$6:$C$82,0))</f>
        <v>#REF!</v>
      </c>
      <c r="P62" s="67" t="e">
        <f>INDEX(#REF!,MATCH(H62,$C$6:$C$82,0))</f>
        <v>#REF!</v>
      </c>
      <c r="Q62" s="68" t="e">
        <f>INDEX(#REF!,MATCH(H62,$C$6:$C$82,0))&amp;""</f>
        <v>#REF!</v>
      </c>
      <c r="R62" s="68" t="str">
        <f t="shared" si="8"/>
        <v/>
      </c>
    </row>
    <row r="63" spans="2:18">
      <c r="B63" s="66">
        <v>59</v>
      </c>
      <c r="C63" s="69">
        <f t="shared" si="0"/>
        <v>5.8999999999999999E-3</v>
      </c>
      <c r="D63" s="73"/>
      <c r="E63" s="78"/>
      <c r="F63" s="79"/>
      <c r="H63" s="70">
        <f t="shared" si="9"/>
        <v>3.5999999999999999E-3</v>
      </c>
      <c r="I63" s="6">
        <f t="shared" si="6"/>
        <v>0</v>
      </c>
      <c r="J63" s="6" t="e">
        <f>INDEX(#REF!,MATCH(H63,$C$6:$C$82,0))</f>
        <v>#REF!</v>
      </c>
      <c r="K63" s="6" t="str">
        <f t="shared" si="7"/>
        <v/>
      </c>
      <c r="L63" s="65" t="e">
        <f>INDEX(#REF!,MATCH(H63,$C$6:$C$82,0))</f>
        <v>#REF!</v>
      </c>
      <c r="M63" s="67" t="e">
        <f>INDEX(#REF!,MATCH(H63,$C$6:$C$82,0))</f>
        <v>#REF!</v>
      </c>
      <c r="N63" s="67" t="e">
        <f>INDEX(#REF!,MATCH(H63,$C$6:$C$82,0))</f>
        <v>#REF!</v>
      </c>
      <c r="O63" s="67" t="e">
        <f>INDEX(#REF!,MATCH(H63,$C$6:$C$82,0))</f>
        <v>#REF!</v>
      </c>
      <c r="P63" s="67" t="e">
        <f>INDEX(#REF!,MATCH(H63,$C$6:$C$82,0))</f>
        <v>#REF!</v>
      </c>
      <c r="Q63" s="68" t="e">
        <f>INDEX(#REF!,MATCH(H63,$C$6:$C$82,0))&amp;""</f>
        <v>#REF!</v>
      </c>
      <c r="R63" s="68" t="str">
        <f t="shared" si="8"/>
        <v/>
      </c>
    </row>
    <row r="64" spans="2:18">
      <c r="B64" s="66">
        <v>60</v>
      </c>
      <c r="C64" s="69">
        <f t="shared" si="0"/>
        <v>6.0000000000000001E-3</v>
      </c>
      <c r="D64" s="73"/>
      <c r="E64" s="78"/>
      <c r="F64" s="79"/>
      <c r="H64" s="70">
        <f t="shared" si="9"/>
        <v>3.5000000000000001E-3</v>
      </c>
      <c r="I64" s="6">
        <f t="shared" si="6"/>
        <v>0</v>
      </c>
      <c r="J64" s="6" t="e">
        <f>INDEX(#REF!,MATCH(H64,$C$6:$C$82,0))</f>
        <v>#REF!</v>
      </c>
      <c r="K64" s="6" t="str">
        <f t="shared" si="7"/>
        <v/>
      </c>
      <c r="L64" s="65" t="e">
        <f>INDEX(#REF!,MATCH(H64,$C$6:$C$82,0))</f>
        <v>#REF!</v>
      </c>
      <c r="M64" s="67" t="e">
        <f>INDEX(#REF!,MATCH(H64,$C$6:$C$82,0))</f>
        <v>#REF!</v>
      </c>
      <c r="N64" s="67" t="e">
        <f>INDEX(#REF!,MATCH(H64,$C$6:$C$82,0))</f>
        <v>#REF!</v>
      </c>
      <c r="O64" s="67" t="e">
        <f>INDEX(#REF!,MATCH(H64,$C$6:$C$82,0))</f>
        <v>#REF!</v>
      </c>
      <c r="P64" s="67" t="e">
        <f>INDEX(#REF!,MATCH(H64,$C$6:$C$82,0))</f>
        <v>#REF!</v>
      </c>
      <c r="Q64" s="68" t="e">
        <f>INDEX(#REF!,MATCH(H64,$C$6:$C$82,0))&amp;""</f>
        <v>#REF!</v>
      </c>
      <c r="R64" s="68" t="str">
        <f t="shared" si="8"/>
        <v/>
      </c>
    </row>
    <row r="65" spans="2:18">
      <c r="B65" s="66">
        <v>61</v>
      </c>
      <c r="C65" s="69">
        <f t="shared" si="0"/>
        <v>6.1000000000000004E-3</v>
      </c>
      <c r="D65" s="73"/>
      <c r="E65" s="78"/>
      <c r="F65" s="79"/>
      <c r="H65" s="70">
        <f t="shared" si="9"/>
        <v>3.3999999999999998E-3</v>
      </c>
      <c r="I65" s="6">
        <f t="shared" si="6"/>
        <v>0</v>
      </c>
      <c r="J65" s="6" t="e">
        <f>INDEX(#REF!,MATCH(H65,$C$6:$C$82,0))</f>
        <v>#REF!</v>
      </c>
      <c r="K65" s="6" t="str">
        <f t="shared" si="7"/>
        <v/>
      </c>
      <c r="L65" s="65" t="e">
        <f>INDEX(#REF!,MATCH(H65,$C$6:$C$82,0))</f>
        <v>#REF!</v>
      </c>
      <c r="M65" s="67" t="e">
        <f>INDEX(#REF!,MATCH(H65,$C$6:$C$82,0))</f>
        <v>#REF!</v>
      </c>
      <c r="N65" s="67" t="e">
        <f>INDEX(#REF!,MATCH(H65,$C$6:$C$82,0))</f>
        <v>#REF!</v>
      </c>
      <c r="O65" s="67" t="e">
        <f>INDEX(#REF!,MATCH(H65,$C$6:$C$82,0))</f>
        <v>#REF!</v>
      </c>
      <c r="P65" s="67" t="e">
        <f>INDEX(#REF!,MATCH(H65,$C$6:$C$82,0))</f>
        <v>#REF!</v>
      </c>
      <c r="Q65" s="68" t="e">
        <f>INDEX(#REF!,MATCH(H65,$C$6:$C$82,0))&amp;""</f>
        <v>#REF!</v>
      </c>
      <c r="R65" s="68" t="str">
        <f t="shared" si="8"/>
        <v/>
      </c>
    </row>
    <row r="66" spans="2:18">
      <c r="B66" s="66">
        <v>62</v>
      </c>
      <c r="C66" s="69">
        <f t="shared" si="0"/>
        <v>6.1999999999999998E-3</v>
      </c>
      <c r="D66" s="73"/>
      <c r="E66" s="78"/>
      <c r="F66" s="79"/>
      <c r="H66" s="70">
        <f t="shared" si="9"/>
        <v>3.3E-3</v>
      </c>
      <c r="I66" s="6">
        <f t="shared" si="6"/>
        <v>0</v>
      </c>
      <c r="J66" s="6" t="e">
        <f>INDEX(#REF!,MATCH(H66,$C$6:$C$82,0))</f>
        <v>#REF!</v>
      </c>
      <c r="K66" s="6" t="str">
        <f t="shared" si="7"/>
        <v/>
      </c>
      <c r="L66" s="65" t="e">
        <f>INDEX(#REF!,MATCH(H66,$C$6:$C$82,0))</f>
        <v>#REF!</v>
      </c>
      <c r="M66" s="67" t="e">
        <f>INDEX(#REF!,MATCH(H66,$C$6:$C$82,0))</f>
        <v>#REF!</v>
      </c>
      <c r="N66" s="67" t="e">
        <f>INDEX(#REF!,MATCH(H66,$C$6:$C$82,0))</f>
        <v>#REF!</v>
      </c>
      <c r="O66" s="67" t="e">
        <f>INDEX(#REF!,MATCH(H66,$C$6:$C$82,0))</f>
        <v>#REF!</v>
      </c>
      <c r="P66" s="67" t="e">
        <f>INDEX(#REF!,MATCH(H66,$C$6:$C$82,0))</f>
        <v>#REF!</v>
      </c>
      <c r="Q66" s="68" t="e">
        <f>INDEX(#REF!,MATCH(H66,$C$6:$C$82,0))&amp;""</f>
        <v>#REF!</v>
      </c>
      <c r="R66" s="68" t="str">
        <f t="shared" si="8"/>
        <v/>
      </c>
    </row>
    <row r="67" spans="2:18">
      <c r="B67" s="66">
        <v>63</v>
      </c>
      <c r="C67" s="69">
        <f t="shared" si="0"/>
        <v>6.3E-3</v>
      </c>
      <c r="D67" s="73"/>
      <c r="E67" s="78"/>
      <c r="F67" s="79"/>
      <c r="H67" s="70">
        <f t="shared" si="9"/>
        <v>3.2000000000000002E-3</v>
      </c>
      <c r="I67" s="6">
        <f t="shared" si="6"/>
        <v>0</v>
      </c>
      <c r="J67" s="6" t="e">
        <f>INDEX(#REF!,MATCH(H67,$C$6:$C$82,0))</f>
        <v>#REF!</v>
      </c>
      <c r="K67" s="6" t="str">
        <f t="shared" si="7"/>
        <v/>
      </c>
      <c r="L67" s="65" t="e">
        <f>INDEX(#REF!,MATCH(H67,$C$6:$C$82,0))</f>
        <v>#REF!</v>
      </c>
      <c r="M67" s="67" t="e">
        <f>INDEX(#REF!,MATCH(H67,$C$6:$C$82,0))</f>
        <v>#REF!</v>
      </c>
      <c r="N67" s="67" t="e">
        <f>INDEX(#REF!,MATCH(H67,$C$6:$C$82,0))</f>
        <v>#REF!</v>
      </c>
      <c r="O67" s="67" t="e">
        <f>INDEX(#REF!,MATCH(H67,$C$6:$C$82,0))</f>
        <v>#REF!</v>
      </c>
      <c r="P67" s="67" t="e">
        <f>INDEX(#REF!,MATCH(H67,$C$6:$C$82,0))</f>
        <v>#REF!</v>
      </c>
      <c r="Q67" s="68" t="e">
        <f>INDEX(#REF!,MATCH(H67,$C$6:$C$82,0))&amp;""</f>
        <v>#REF!</v>
      </c>
      <c r="R67" s="68" t="str">
        <f t="shared" si="8"/>
        <v/>
      </c>
    </row>
    <row r="68" spans="2:18">
      <c r="B68" s="66">
        <v>64</v>
      </c>
      <c r="C68" s="69">
        <f t="shared" si="0"/>
        <v>6.4000000000000003E-3</v>
      </c>
      <c r="D68" s="73"/>
      <c r="E68" s="78"/>
      <c r="F68" s="79"/>
      <c r="H68" s="70">
        <f t="shared" si="9"/>
        <v>3.0999999999999999E-3</v>
      </c>
      <c r="I68" s="6">
        <f t="shared" si="6"/>
        <v>0</v>
      </c>
      <c r="J68" s="6" t="e">
        <f>INDEX(#REF!,MATCH(H68,$C$6:$C$82,0))</f>
        <v>#REF!</v>
      </c>
      <c r="K68" s="6" t="str">
        <f t="shared" si="7"/>
        <v/>
      </c>
      <c r="L68" s="65" t="e">
        <f>INDEX(#REF!,MATCH(H68,$C$6:$C$82,0))</f>
        <v>#REF!</v>
      </c>
      <c r="M68" s="67" t="e">
        <f>INDEX(#REF!,MATCH(H68,$C$6:$C$82,0))</f>
        <v>#REF!</v>
      </c>
      <c r="N68" s="67" t="e">
        <f>INDEX(#REF!,MATCH(H68,$C$6:$C$82,0))</f>
        <v>#REF!</v>
      </c>
      <c r="O68" s="67" t="e">
        <f>INDEX(#REF!,MATCH(H68,$C$6:$C$82,0))</f>
        <v>#REF!</v>
      </c>
      <c r="P68" s="67" t="e">
        <f>INDEX(#REF!,MATCH(H68,$C$6:$C$82,0))</f>
        <v>#REF!</v>
      </c>
      <c r="Q68" s="68" t="e">
        <f>INDEX(#REF!,MATCH(H68,$C$6:$C$82,0))&amp;""</f>
        <v>#REF!</v>
      </c>
      <c r="R68" s="68" t="str">
        <f t="shared" si="8"/>
        <v/>
      </c>
    </row>
    <row r="69" spans="2:18">
      <c r="B69" s="66">
        <v>65</v>
      </c>
      <c r="C69" s="69">
        <f t="shared" ref="C69:C82" si="10">D69+B69/10000</f>
        <v>6.4999999999999997E-3</v>
      </c>
      <c r="D69" s="73"/>
      <c r="E69" s="78"/>
      <c r="F69" s="79"/>
      <c r="H69" s="70">
        <f t="shared" si="9"/>
        <v>3.0000000000000001E-3</v>
      </c>
      <c r="I69" s="6">
        <f t="shared" si="6"/>
        <v>0</v>
      </c>
      <c r="J69" s="6" t="e">
        <f>INDEX(#REF!,MATCH(H69,$C$6:$C$82,0))</f>
        <v>#REF!</v>
      </c>
      <c r="K69" s="6" t="str">
        <f t="shared" si="7"/>
        <v/>
      </c>
      <c r="L69" s="65" t="e">
        <f>INDEX(#REF!,MATCH(H69,$C$6:$C$82,0))</f>
        <v>#REF!</v>
      </c>
      <c r="M69" s="67" t="e">
        <f>INDEX(#REF!,MATCH(H69,$C$6:$C$82,0))</f>
        <v>#REF!</v>
      </c>
      <c r="N69" s="67" t="e">
        <f>INDEX(#REF!,MATCH(H69,$C$6:$C$82,0))</f>
        <v>#REF!</v>
      </c>
      <c r="O69" s="67" t="e">
        <f>INDEX(#REF!,MATCH(H69,$C$6:$C$82,0))</f>
        <v>#REF!</v>
      </c>
      <c r="P69" s="67" t="e">
        <f>INDEX(#REF!,MATCH(H69,$C$6:$C$82,0))</f>
        <v>#REF!</v>
      </c>
      <c r="Q69" s="68" t="e">
        <f>INDEX(#REF!,MATCH(H69,$C$6:$C$82,0))&amp;""</f>
        <v>#REF!</v>
      </c>
      <c r="R69" s="68" t="str">
        <f t="shared" si="8"/>
        <v/>
      </c>
    </row>
    <row r="70" spans="2:18">
      <c r="B70" s="66">
        <v>66</v>
      </c>
      <c r="C70" s="69">
        <f t="shared" si="10"/>
        <v>6.6E-3</v>
      </c>
      <c r="D70" s="73"/>
      <c r="E70" s="78"/>
      <c r="F70" s="79"/>
      <c r="H70" s="70">
        <f t="shared" si="9"/>
        <v>2.8999999999999998E-3</v>
      </c>
      <c r="I70" s="6">
        <f t="shared" ref="I70:I82" si="11">INDEX($D$6:$D$82,MATCH(H70,$C$6:$C$82,0))</f>
        <v>0</v>
      </c>
      <c r="J70" s="6" t="e">
        <f>INDEX(#REF!,MATCH(H70,$C$6:$C$82,0))</f>
        <v>#REF!</v>
      </c>
      <c r="K70" s="6" t="str">
        <f t="shared" ref="K70:K82" si="12">INDEX($E$6:$E$82,MATCH(H70,$C$6:$C$82,0))&amp;""</f>
        <v/>
      </c>
      <c r="L70" s="65" t="e">
        <f>INDEX(#REF!,MATCH(H70,$C$6:$C$82,0))</f>
        <v>#REF!</v>
      </c>
      <c r="M70" s="67" t="e">
        <f>INDEX(#REF!,MATCH(H70,$C$6:$C$82,0))</f>
        <v>#REF!</v>
      </c>
      <c r="N70" s="67" t="e">
        <f>INDEX(#REF!,MATCH(H70,$C$6:$C$82,0))</f>
        <v>#REF!</v>
      </c>
      <c r="O70" s="67" t="e">
        <f>INDEX(#REF!,MATCH(H70,$C$6:$C$82,0))</f>
        <v>#REF!</v>
      </c>
      <c r="P70" s="67" t="e">
        <f>INDEX(#REF!,MATCH(H70,$C$6:$C$82,0))</f>
        <v>#REF!</v>
      </c>
      <c r="Q70" s="68" t="e">
        <f>INDEX(#REF!,MATCH(H70,$C$6:$C$82,0))&amp;""</f>
        <v>#REF!</v>
      </c>
      <c r="R70" s="68" t="str">
        <f t="shared" ref="R70:R82" si="13">INDEX($F$6:$F$82,MATCH(H70,$C$6:$C$82,0))&amp;""</f>
        <v/>
      </c>
    </row>
    <row r="71" spans="2:18">
      <c r="B71" s="66">
        <v>67</v>
      </c>
      <c r="C71" s="69">
        <f t="shared" si="10"/>
        <v>6.7000000000000002E-3</v>
      </c>
      <c r="D71" s="73"/>
      <c r="E71" s="78"/>
      <c r="F71" s="79"/>
      <c r="H71" s="70">
        <f t="shared" si="9"/>
        <v>2.8E-3</v>
      </c>
      <c r="I71" s="6">
        <f t="shared" si="11"/>
        <v>0</v>
      </c>
      <c r="J71" s="6" t="e">
        <f>INDEX(#REF!,MATCH(H71,$C$6:$C$82,0))</f>
        <v>#REF!</v>
      </c>
      <c r="K71" s="6" t="str">
        <f t="shared" si="12"/>
        <v/>
      </c>
      <c r="L71" s="65" t="e">
        <f>INDEX(#REF!,MATCH(H71,$C$6:$C$82,0))</f>
        <v>#REF!</v>
      </c>
      <c r="M71" s="67" t="e">
        <f>INDEX(#REF!,MATCH(H71,$C$6:$C$82,0))</f>
        <v>#REF!</v>
      </c>
      <c r="N71" s="67" t="e">
        <f>INDEX(#REF!,MATCH(H71,$C$6:$C$82,0))</f>
        <v>#REF!</v>
      </c>
      <c r="O71" s="67" t="e">
        <f>INDEX(#REF!,MATCH(H71,$C$6:$C$82,0))</f>
        <v>#REF!</v>
      </c>
      <c r="P71" s="67" t="e">
        <f>INDEX(#REF!,MATCH(H71,$C$6:$C$82,0))</f>
        <v>#REF!</v>
      </c>
      <c r="Q71" s="68" t="e">
        <f>INDEX(#REF!,MATCH(H71,$C$6:$C$82,0))&amp;""</f>
        <v>#REF!</v>
      </c>
      <c r="R71" s="68" t="str">
        <f t="shared" si="13"/>
        <v/>
      </c>
    </row>
    <row r="72" spans="2:18">
      <c r="B72" s="66">
        <v>68</v>
      </c>
      <c r="C72" s="69">
        <f t="shared" si="10"/>
        <v>6.7999999999999996E-3</v>
      </c>
      <c r="D72" s="73"/>
      <c r="E72" s="78"/>
      <c r="F72" s="79"/>
      <c r="H72" s="70">
        <f t="shared" si="9"/>
        <v>2.7000000000000001E-3</v>
      </c>
      <c r="I72" s="6">
        <f t="shared" si="11"/>
        <v>0</v>
      </c>
      <c r="J72" s="6" t="e">
        <f>INDEX(#REF!,MATCH(H72,$C$6:$C$82,0))</f>
        <v>#REF!</v>
      </c>
      <c r="K72" s="6" t="str">
        <f t="shared" si="12"/>
        <v/>
      </c>
      <c r="L72" s="65" t="e">
        <f>INDEX(#REF!,MATCH(H72,$C$6:$C$82,0))</f>
        <v>#REF!</v>
      </c>
      <c r="M72" s="67" t="e">
        <f>INDEX(#REF!,MATCH(H72,$C$6:$C$82,0))</f>
        <v>#REF!</v>
      </c>
      <c r="N72" s="67" t="e">
        <f>INDEX(#REF!,MATCH(H72,$C$6:$C$82,0))</f>
        <v>#REF!</v>
      </c>
      <c r="O72" s="67" t="e">
        <f>INDEX(#REF!,MATCH(H72,$C$6:$C$82,0))</f>
        <v>#REF!</v>
      </c>
      <c r="P72" s="67" t="e">
        <f>INDEX(#REF!,MATCH(H72,$C$6:$C$82,0))</f>
        <v>#REF!</v>
      </c>
      <c r="Q72" s="68" t="e">
        <f>INDEX(#REF!,MATCH(H72,$C$6:$C$82,0))&amp;""</f>
        <v>#REF!</v>
      </c>
      <c r="R72" s="68" t="str">
        <f t="shared" si="13"/>
        <v/>
      </c>
    </row>
    <row r="73" spans="2:18">
      <c r="B73" s="66">
        <v>69</v>
      </c>
      <c r="C73" s="69">
        <f t="shared" si="10"/>
        <v>6.8999999999999999E-3</v>
      </c>
      <c r="D73" s="73"/>
      <c r="E73" s="78"/>
      <c r="F73" s="79"/>
      <c r="H73" s="70">
        <f t="shared" si="9"/>
        <v>2.5999999999999999E-3</v>
      </c>
      <c r="I73" s="6">
        <f t="shared" si="11"/>
        <v>0</v>
      </c>
      <c r="J73" s="6" t="e">
        <f>INDEX(#REF!,MATCH(H73,$C$6:$C$82,0))</f>
        <v>#REF!</v>
      </c>
      <c r="K73" s="6" t="str">
        <f t="shared" si="12"/>
        <v/>
      </c>
      <c r="L73" s="65" t="e">
        <f>INDEX(#REF!,MATCH(H73,$C$6:$C$82,0))</f>
        <v>#REF!</v>
      </c>
      <c r="M73" s="67" t="e">
        <f>INDEX(#REF!,MATCH(H73,$C$6:$C$82,0))</f>
        <v>#REF!</v>
      </c>
      <c r="N73" s="67" t="e">
        <f>INDEX(#REF!,MATCH(H73,$C$6:$C$82,0))</f>
        <v>#REF!</v>
      </c>
      <c r="O73" s="67" t="e">
        <f>INDEX(#REF!,MATCH(H73,$C$6:$C$82,0))</f>
        <v>#REF!</v>
      </c>
      <c r="P73" s="67" t="e">
        <f>INDEX(#REF!,MATCH(H73,$C$6:$C$82,0))</f>
        <v>#REF!</v>
      </c>
      <c r="Q73" s="68" t="e">
        <f>INDEX(#REF!,MATCH(H73,$C$6:$C$82,0))&amp;""</f>
        <v>#REF!</v>
      </c>
      <c r="R73" s="68" t="str">
        <f t="shared" si="13"/>
        <v/>
      </c>
    </row>
    <row r="74" spans="2:18">
      <c r="B74" s="66">
        <v>70</v>
      </c>
      <c r="C74" s="69">
        <f t="shared" si="10"/>
        <v>7.0000000000000001E-3</v>
      </c>
      <c r="D74" s="73"/>
      <c r="E74" s="78"/>
      <c r="F74" s="79"/>
      <c r="H74" s="70">
        <f t="shared" si="9"/>
        <v>2.5000000000000001E-3</v>
      </c>
      <c r="I74" s="6">
        <f t="shared" si="11"/>
        <v>0</v>
      </c>
      <c r="J74" s="6" t="e">
        <f>INDEX(#REF!,MATCH(H74,$C$6:$C$82,0))</f>
        <v>#REF!</v>
      </c>
      <c r="K74" s="6" t="str">
        <f t="shared" si="12"/>
        <v/>
      </c>
      <c r="L74" s="65" t="e">
        <f>INDEX(#REF!,MATCH(H74,$C$6:$C$82,0))</f>
        <v>#REF!</v>
      </c>
      <c r="M74" s="67" t="e">
        <f>INDEX(#REF!,MATCH(H74,$C$6:$C$82,0))</f>
        <v>#REF!</v>
      </c>
      <c r="N74" s="67" t="e">
        <f>INDEX(#REF!,MATCH(H74,$C$6:$C$82,0))</f>
        <v>#REF!</v>
      </c>
      <c r="O74" s="67" t="e">
        <f>INDEX(#REF!,MATCH(H74,$C$6:$C$82,0))</f>
        <v>#REF!</v>
      </c>
      <c r="P74" s="67" t="e">
        <f>INDEX(#REF!,MATCH(H74,$C$6:$C$82,0))</f>
        <v>#REF!</v>
      </c>
      <c r="Q74" s="68" t="e">
        <f>INDEX(#REF!,MATCH(H74,$C$6:$C$82,0))&amp;""</f>
        <v>#REF!</v>
      </c>
      <c r="R74" s="68" t="str">
        <f t="shared" si="13"/>
        <v/>
      </c>
    </row>
    <row r="75" spans="2:18">
      <c r="B75" s="66">
        <v>71</v>
      </c>
      <c r="C75" s="69">
        <f t="shared" si="10"/>
        <v>7.1000000000000004E-3</v>
      </c>
      <c r="D75" s="73"/>
      <c r="E75" s="78"/>
      <c r="F75" s="79"/>
      <c r="H75" s="70">
        <f t="shared" si="9"/>
        <v>2.3999999999999998E-3</v>
      </c>
      <c r="I75" s="6">
        <f t="shared" si="11"/>
        <v>0</v>
      </c>
      <c r="J75" s="6" t="e">
        <f>INDEX(#REF!,MATCH(H75,$C$6:$C$82,0))</f>
        <v>#REF!</v>
      </c>
      <c r="K75" s="6" t="str">
        <f t="shared" si="12"/>
        <v/>
      </c>
      <c r="L75" s="65" t="e">
        <f>INDEX(#REF!,MATCH(H75,$C$6:$C$82,0))</f>
        <v>#REF!</v>
      </c>
      <c r="M75" s="67" t="e">
        <f>INDEX(#REF!,MATCH(H75,$C$6:$C$82,0))</f>
        <v>#REF!</v>
      </c>
      <c r="N75" s="67" t="e">
        <f>INDEX(#REF!,MATCH(H75,$C$6:$C$82,0))</f>
        <v>#REF!</v>
      </c>
      <c r="O75" s="67" t="e">
        <f>INDEX(#REF!,MATCH(H75,$C$6:$C$82,0))</f>
        <v>#REF!</v>
      </c>
      <c r="P75" s="67" t="e">
        <f>INDEX(#REF!,MATCH(H75,$C$6:$C$82,0))</f>
        <v>#REF!</v>
      </c>
      <c r="Q75" s="68" t="e">
        <f>INDEX(#REF!,MATCH(H75,$C$6:$C$82,0))&amp;""</f>
        <v>#REF!</v>
      </c>
      <c r="R75" s="68" t="str">
        <f t="shared" si="13"/>
        <v/>
      </c>
    </row>
    <row r="76" spans="2:18">
      <c r="B76" s="66">
        <v>72</v>
      </c>
      <c r="C76" s="69">
        <f t="shared" si="10"/>
        <v>7.1999999999999998E-3</v>
      </c>
      <c r="D76" s="73"/>
      <c r="E76" s="78"/>
      <c r="F76" s="79"/>
      <c r="H76" s="70">
        <f t="shared" si="9"/>
        <v>2.3E-3</v>
      </c>
      <c r="I76" s="6">
        <f t="shared" si="11"/>
        <v>0</v>
      </c>
      <c r="J76" s="6" t="e">
        <f>INDEX(#REF!,MATCH(H76,$C$6:$C$82,0))</f>
        <v>#REF!</v>
      </c>
      <c r="K76" s="6" t="str">
        <f t="shared" si="12"/>
        <v/>
      </c>
      <c r="L76" s="65" t="e">
        <f>INDEX(#REF!,MATCH(H76,$C$6:$C$82,0))</f>
        <v>#REF!</v>
      </c>
      <c r="M76" s="67" t="e">
        <f>INDEX(#REF!,MATCH(H76,$C$6:$C$82,0))</f>
        <v>#REF!</v>
      </c>
      <c r="N76" s="67" t="e">
        <f>INDEX(#REF!,MATCH(H76,$C$6:$C$82,0))</f>
        <v>#REF!</v>
      </c>
      <c r="O76" s="67" t="e">
        <f>INDEX(#REF!,MATCH(H76,$C$6:$C$82,0))</f>
        <v>#REF!</v>
      </c>
      <c r="P76" s="67" t="e">
        <f>INDEX(#REF!,MATCH(H76,$C$6:$C$82,0))</f>
        <v>#REF!</v>
      </c>
      <c r="Q76" s="68" t="e">
        <f>INDEX(#REF!,MATCH(H76,$C$6:$C$82,0))&amp;""</f>
        <v>#REF!</v>
      </c>
      <c r="R76" s="68" t="str">
        <f t="shared" si="13"/>
        <v/>
      </c>
    </row>
    <row r="77" spans="2:18">
      <c r="B77" s="66">
        <v>73</v>
      </c>
      <c r="C77" s="69">
        <f t="shared" si="10"/>
        <v>7.3000000000000001E-3</v>
      </c>
      <c r="D77" s="73"/>
      <c r="E77" s="78"/>
      <c r="F77" s="79"/>
      <c r="H77" s="70">
        <f t="shared" si="9"/>
        <v>2.2000000000000001E-3</v>
      </c>
      <c r="I77" s="6">
        <f t="shared" si="11"/>
        <v>0</v>
      </c>
      <c r="J77" s="6" t="e">
        <f>INDEX(#REF!,MATCH(H77,$C$6:$C$82,0))</f>
        <v>#REF!</v>
      </c>
      <c r="K77" s="6" t="str">
        <f t="shared" si="12"/>
        <v/>
      </c>
      <c r="L77" s="65" t="e">
        <f>INDEX(#REF!,MATCH(H77,$C$6:$C$82,0))</f>
        <v>#REF!</v>
      </c>
      <c r="M77" s="67" t="e">
        <f>INDEX(#REF!,MATCH(H77,$C$6:$C$82,0))</f>
        <v>#REF!</v>
      </c>
      <c r="N77" s="67" t="e">
        <f>INDEX(#REF!,MATCH(H77,$C$6:$C$82,0))</f>
        <v>#REF!</v>
      </c>
      <c r="O77" s="67" t="e">
        <f>INDEX(#REF!,MATCH(H77,$C$6:$C$82,0))</f>
        <v>#REF!</v>
      </c>
      <c r="P77" s="67" t="e">
        <f>INDEX(#REF!,MATCH(H77,$C$6:$C$82,0))</f>
        <v>#REF!</v>
      </c>
      <c r="Q77" s="68" t="e">
        <f>INDEX(#REF!,MATCH(H77,$C$6:$C$82,0))&amp;""</f>
        <v>#REF!</v>
      </c>
      <c r="R77" s="68" t="str">
        <f t="shared" si="13"/>
        <v/>
      </c>
    </row>
    <row r="78" spans="2:18">
      <c r="B78" s="66">
        <v>74</v>
      </c>
      <c r="C78" s="69">
        <f t="shared" si="10"/>
        <v>7.4000000000000003E-3</v>
      </c>
      <c r="D78" s="73"/>
      <c r="E78" s="78"/>
      <c r="F78" s="79"/>
      <c r="H78" s="70">
        <f t="shared" si="9"/>
        <v>2.0999999999999999E-3</v>
      </c>
      <c r="I78" s="6">
        <f t="shared" si="11"/>
        <v>0</v>
      </c>
      <c r="J78" s="6" t="e">
        <f>INDEX(#REF!,MATCH(H78,$C$6:$C$82,0))</f>
        <v>#REF!</v>
      </c>
      <c r="K78" s="6" t="str">
        <f t="shared" si="12"/>
        <v/>
      </c>
      <c r="L78" s="65" t="e">
        <f>INDEX(#REF!,MATCH(H78,$C$6:$C$82,0))</f>
        <v>#REF!</v>
      </c>
      <c r="M78" s="67" t="e">
        <f>INDEX(#REF!,MATCH(H78,$C$6:$C$82,0))</f>
        <v>#REF!</v>
      </c>
      <c r="N78" s="67" t="e">
        <f>INDEX(#REF!,MATCH(H78,$C$6:$C$82,0))</f>
        <v>#REF!</v>
      </c>
      <c r="O78" s="67" t="e">
        <f>INDEX(#REF!,MATCH(H78,$C$6:$C$82,0))</f>
        <v>#REF!</v>
      </c>
      <c r="P78" s="67" t="e">
        <f>INDEX(#REF!,MATCH(H78,$C$6:$C$82,0))</f>
        <v>#REF!</v>
      </c>
      <c r="Q78" s="68" t="e">
        <f>INDEX(#REF!,MATCH(H78,$C$6:$C$82,0))&amp;""</f>
        <v>#REF!</v>
      </c>
      <c r="R78" s="68" t="str">
        <f t="shared" si="13"/>
        <v/>
      </c>
    </row>
    <row r="79" spans="2:18">
      <c r="B79" s="66">
        <v>75</v>
      </c>
      <c r="C79" s="69">
        <f t="shared" si="10"/>
        <v>7.4999999999999997E-3</v>
      </c>
      <c r="D79" s="73"/>
      <c r="E79" s="78"/>
      <c r="F79" s="79"/>
      <c r="H79" s="70">
        <f t="shared" si="9"/>
        <v>2E-3</v>
      </c>
      <c r="I79" s="6">
        <f t="shared" si="11"/>
        <v>0</v>
      </c>
      <c r="J79" s="6" t="e">
        <f>INDEX(#REF!,MATCH(H79,$C$6:$C$82,0))</f>
        <v>#REF!</v>
      </c>
      <c r="K79" s="6" t="str">
        <f t="shared" si="12"/>
        <v/>
      </c>
      <c r="L79" s="65" t="e">
        <f>INDEX(#REF!,MATCH(H79,$C$6:$C$82,0))</f>
        <v>#REF!</v>
      </c>
      <c r="M79" s="67" t="e">
        <f>INDEX(#REF!,MATCH(H79,$C$6:$C$82,0))</f>
        <v>#REF!</v>
      </c>
      <c r="N79" s="67" t="e">
        <f>INDEX(#REF!,MATCH(H79,$C$6:$C$82,0))</f>
        <v>#REF!</v>
      </c>
      <c r="O79" s="67" t="e">
        <f>INDEX(#REF!,MATCH(H79,$C$6:$C$82,0))</f>
        <v>#REF!</v>
      </c>
      <c r="P79" s="67" t="e">
        <f>INDEX(#REF!,MATCH(H79,$C$6:$C$82,0))</f>
        <v>#REF!</v>
      </c>
      <c r="Q79" s="68" t="e">
        <f>INDEX(#REF!,MATCH(H79,$C$6:$C$82,0))&amp;""</f>
        <v>#REF!</v>
      </c>
      <c r="R79" s="68" t="str">
        <f t="shared" si="13"/>
        <v/>
      </c>
    </row>
    <row r="80" spans="2:18">
      <c r="B80" s="66">
        <v>76</v>
      </c>
      <c r="C80" s="69">
        <f t="shared" si="10"/>
        <v>7.6E-3</v>
      </c>
      <c r="D80" s="73"/>
      <c r="E80" s="78"/>
      <c r="F80" s="79"/>
      <c r="H80" s="70">
        <f t="shared" si="9"/>
        <v>1.9E-3</v>
      </c>
      <c r="I80" s="6">
        <f t="shared" si="11"/>
        <v>0</v>
      </c>
      <c r="J80" s="6" t="e">
        <f>INDEX(#REF!,MATCH(H80,$C$6:$C$82,0))</f>
        <v>#REF!</v>
      </c>
      <c r="K80" s="6" t="str">
        <f t="shared" si="12"/>
        <v/>
      </c>
      <c r="L80" s="65" t="e">
        <f>INDEX(#REF!,MATCH(H80,$C$6:$C$82,0))</f>
        <v>#REF!</v>
      </c>
      <c r="M80" s="67" t="e">
        <f>INDEX(#REF!,MATCH(H80,$C$6:$C$82,0))</f>
        <v>#REF!</v>
      </c>
      <c r="N80" s="67" t="e">
        <f>INDEX(#REF!,MATCH(H80,$C$6:$C$82,0))</f>
        <v>#REF!</v>
      </c>
      <c r="O80" s="67" t="e">
        <f>INDEX(#REF!,MATCH(H80,$C$6:$C$82,0))</f>
        <v>#REF!</v>
      </c>
      <c r="P80" s="67" t="e">
        <f>INDEX(#REF!,MATCH(H80,$C$6:$C$82,0))</f>
        <v>#REF!</v>
      </c>
      <c r="Q80" s="68" t="e">
        <f>INDEX(#REF!,MATCH(H80,$C$6:$C$82,0))&amp;""</f>
        <v>#REF!</v>
      </c>
      <c r="R80" s="68" t="str">
        <f t="shared" si="13"/>
        <v/>
      </c>
    </row>
    <row r="81" spans="2:18">
      <c r="B81" s="66">
        <v>77</v>
      </c>
      <c r="C81" s="69">
        <f t="shared" si="10"/>
        <v>7.7000000000000002E-3</v>
      </c>
      <c r="D81" s="73"/>
      <c r="E81" s="78"/>
      <c r="F81" s="79"/>
      <c r="H81" s="70">
        <f t="shared" ref="H81:H82" si="14">LARGE($C$6:$C$82,ROW(A74))</f>
        <v>1.8E-3</v>
      </c>
      <c r="I81" s="6">
        <f t="shared" si="11"/>
        <v>0</v>
      </c>
      <c r="J81" s="6" t="e">
        <f>INDEX(#REF!,MATCH(H81,$C$6:$C$82,0))</f>
        <v>#REF!</v>
      </c>
      <c r="K81" s="6" t="str">
        <f t="shared" si="12"/>
        <v/>
      </c>
      <c r="L81" s="65" t="e">
        <f>INDEX(#REF!,MATCH(H81,$C$6:$C$82,0))</f>
        <v>#REF!</v>
      </c>
      <c r="M81" s="67" t="e">
        <f>INDEX(#REF!,MATCH(H81,$C$6:$C$82,0))</f>
        <v>#REF!</v>
      </c>
      <c r="N81" s="67" t="e">
        <f>INDEX(#REF!,MATCH(H81,$C$6:$C$82,0))</f>
        <v>#REF!</v>
      </c>
      <c r="O81" s="67" t="e">
        <f>INDEX(#REF!,MATCH(H81,$C$6:$C$82,0))</f>
        <v>#REF!</v>
      </c>
      <c r="P81" s="67" t="e">
        <f>INDEX(#REF!,MATCH(H81,$C$6:$C$82,0))</f>
        <v>#REF!</v>
      </c>
      <c r="Q81" s="68" t="e">
        <f>INDEX(#REF!,MATCH(H81,$C$6:$C$82,0))&amp;""</f>
        <v>#REF!</v>
      </c>
      <c r="R81" s="68" t="str">
        <f t="shared" si="13"/>
        <v/>
      </c>
    </row>
    <row r="82" spans="2:18">
      <c r="B82" s="66">
        <v>78</v>
      </c>
      <c r="C82" s="69">
        <f t="shared" si="10"/>
        <v>7.7999999999999996E-3</v>
      </c>
      <c r="D82" s="73"/>
      <c r="E82" s="78"/>
      <c r="F82" s="79"/>
      <c r="H82" s="70">
        <f t="shared" si="14"/>
        <v>1.6999999999999999E-3</v>
      </c>
      <c r="I82" s="6">
        <f t="shared" si="11"/>
        <v>0</v>
      </c>
      <c r="J82" s="6" t="e">
        <f>INDEX(#REF!,MATCH(H82,$C$6:$C$82,0))</f>
        <v>#REF!</v>
      </c>
      <c r="K82" s="6" t="str">
        <f t="shared" si="12"/>
        <v/>
      </c>
      <c r="L82" s="65" t="e">
        <f>INDEX(#REF!,MATCH(H82,$C$6:$C$82,0))</f>
        <v>#REF!</v>
      </c>
      <c r="M82" s="67" t="e">
        <f>INDEX(#REF!,MATCH(H82,$C$6:$C$82,0))</f>
        <v>#REF!</v>
      </c>
      <c r="N82" s="67" t="e">
        <f>INDEX(#REF!,MATCH(H82,$C$6:$C$82,0))</f>
        <v>#REF!</v>
      </c>
      <c r="O82" s="67" t="e">
        <f>INDEX(#REF!,MATCH(H82,$C$6:$C$82,0))</f>
        <v>#REF!</v>
      </c>
      <c r="P82" s="67" t="e">
        <f>INDEX(#REF!,MATCH(H82,$C$6:$C$82,0))</f>
        <v>#REF!</v>
      </c>
      <c r="Q82" s="68" t="e">
        <f>INDEX(#REF!,MATCH(H82,$C$6:$C$82,0))&amp;""</f>
        <v>#REF!</v>
      </c>
      <c r="R82" s="68" t="str">
        <f t="shared" si="13"/>
        <v/>
      </c>
    </row>
    <row r="87" spans="2:18" ht="18">
      <c r="C87" s="17"/>
      <c r="D87" s="17"/>
      <c r="E87" s="62"/>
      <c r="F87" s="63"/>
    </row>
    <row r="88" spans="2:18">
      <c r="C88" s="62"/>
      <c r="D88" s="62"/>
      <c r="E88" s="59"/>
      <c r="F88" s="60"/>
    </row>
    <row r="89" spans="2:18">
      <c r="C89" s="62"/>
      <c r="D89" s="62"/>
      <c r="E89" s="59"/>
      <c r="F89" s="60"/>
    </row>
    <row r="90" spans="2:18">
      <c r="C90" s="62"/>
      <c r="D90" s="62"/>
      <c r="E90" s="59"/>
      <c r="F90" s="60"/>
    </row>
    <row r="91" spans="2:18">
      <c r="C91" s="62"/>
      <c r="D91" s="62"/>
      <c r="E91" s="59"/>
      <c r="F91" s="60"/>
    </row>
    <row r="92" spans="2:18">
      <c r="C92" s="62"/>
      <c r="D92" s="62"/>
      <c r="E92" s="59"/>
      <c r="F92" s="61"/>
    </row>
    <row r="93" spans="2:18">
      <c r="C93" s="62"/>
      <c r="D93" s="62"/>
      <c r="E93" s="59"/>
      <c r="F93" s="61"/>
    </row>
    <row r="94" spans="2:18">
      <c r="C94" s="62"/>
      <c r="D94" s="62"/>
      <c r="E94" s="59"/>
      <c r="F94" s="60"/>
    </row>
    <row r="95" spans="2:18">
      <c r="C95" s="62"/>
      <c r="D95" s="62"/>
      <c r="E95" s="59"/>
      <c r="F95" s="60"/>
    </row>
    <row r="96" spans="2:18">
      <c r="C96" s="62"/>
      <c r="D96" s="62"/>
      <c r="E96" s="62"/>
      <c r="F96" s="61"/>
    </row>
    <row r="97" spans="3:6">
      <c r="C97" s="62"/>
      <c r="D97" s="62"/>
      <c r="E97" s="62"/>
      <c r="F97" s="61"/>
    </row>
    <row r="98" spans="3:6">
      <c r="C98" s="62"/>
      <c r="D98" s="62"/>
      <c r="E98" s="62"/>
      <c r="F98" s="61"/>
    </row>
    <row r="99" spans="3:6">
      <c r="C99" s="62"/>
      <c r="D99" s="62"/>
      <c r="E99" s="62"/>
      <c r="F99" s="61"/>
    </row>
    <row r="100" spans="3:6">
      <c r="C100" s="62"/>
      <c r="D100" s="62"/>
      <c r="E100" s="62"/>
      <c r="F100" s="61"/>
    </row>
    <row r="101" spans="3:6">
      <c r="C101" s="62"/>
      <c r="D101" s="62"/>
      <c r="E101" s="62"/>
      <c r="F101" s="61"/>
    </row>
    <row r="102" spans="3:6">
      <c r="C102" s="62"/>
      <c r="D102" s="62"/>
      <c r="E102" s="62"/>
      <c r="F102" s="61"/>
    </row>
    <row r="103" spans="3:6">
      <c r="C103" s="62"/>
      <c r="D103" s="62"/>
      <c r="E103" s="62"/>
      <c r="F103" s="61"/>
    </row>
    <row r="104" spans="3:6">
      <c r="C104" s="62"/>
      <c r="D104" s="62"/>
      <c r="E104" s="62"/>
      <c r="F104" s="61"/>
    </row>
    <row r="105" spans="3:6">
      <c r="C105" s="62"/>
      <c r="D105" s="62"/>
      <c r="E105" s="62"/>
      <c r="F105" s="61"/>
    </row>
    <row r="106" spans="3:6">
      <c r="C106" s="62"/>
      <c r="D106" s="62"/>
      <c r="E106" s="62"/>
      <c r="F106" s="61"/>
    </row>
    <row r="107" spans="3:6">
      <c r="C107" s="62"/>
      <c r="D107" s="62"/>
      <c r="E107" s="62"/>
      <c r="F107" s="61"/>
    </row>
    <row r="108" spans="3:6">
      <c r="C108" s="62"/>
      <c r="D108" s="62"/>
      <c r="E108" s="62"/>
      <c r="F108" s="61"/>
    </row>
    <row r="109" spans="3:6">
      <c r="C109" s="62"/>
      <c r="D109" s="62"/>
      <c r="E109" s="62"/>
      <c r="F109" s="61"/>
    </row>
    <row r="110" spans="3:6">
      <c r="C110" s="62"/>
      <c r="D110" s="62"/>
      <c r="E110" s="62"/>
      <c r="F110" s="61"/>
    </row>
    <row r="111" spans="3:6">
      <c r="C111" s="62"/>
      <c r="D111" s="62"/>
      <c r="E111" s="62"/>
      <c r="F111" s="61"/>
    </row>
    <row r="112" spans="3:6">
      <c r="C112" s="62"/>
      <c r="D112" s="62"/>
      <c r="E112" s="62"/>
      <c r="F112" s="61"/>
    </row>
    <row r="113" spans="3:6">
      <c r="C113" s="62"/>
      <c r="D113" s="62"/>
      <c r="E113" s="62"/>
      <c r="F113" s="61"/>
    </row>
    <row r="114" spans="3:6">
      <c r="C114" s="62"/>
      <c r="D114" s="62"/>
      <c r="E114" s="62"/>
      <c r="F114" s="61"/>
    </row>
    <row r="115" spans="3:6">
      <c r="C115" s="62"/>
      <c r="D115" s="62"/>
      <c r="E115" s="62"/>
      <c r="F115" s="61"/>
    </row>
    <row r="116" spans="3:6">
      <c r="C116" s="62"/>
      <c r="D116" s="62"/>
      <c r="E116" s="62"/>
      <c r="F116" s="61"/>
    </row>
    <row r="117" spans="3:6">
      <c r="C117" s="62"/>
      <c r="D117" s="62"/>
      <c r="E117" s="62"/>
      <c r="F117" s="61"/>
    </row>
    <row r="118" spans="3:6">
      <c r="C118" s="62"/>
      <c r="D118" s="62"/>
      <c r="E118" s="62"/>
      <c r="F118" s="61"/>
    </row>
    <row r="119" spans="3:6">
      <c r="C119" s="62"/>
      <c r="D119" s="62"/>
      <c r="E119" s="62"/>
      <c r="F119" s="61"/>
    </row>
    <row r="120" spans="3:6">
      <c r="C120" s="62"/>
      <c r="D120" s="62"/>
      <c r="E120" s="62"/>
      <c r="F120" s="61"/>
    </row>
    <row r="121" spans="3:6">
      <c r="C121" s="62"/>
      <c r="D121" s="62"/>
      <c r="E121" s="62"/>
      <c r="F121" s="61"/>
    </row>
    <row r="122" spans="3:6">
      <c r="C122" s="62"/>
      <c r="D122" s="62"/>
      <c r="E122" s="62"/>
      <c r="F122" s="61"/>
    </row>
    <row r="123" spans="3:6">
      <c r="C123" s="62"/>
      <c r="D123" s="62"/>
      <c r="E123" s="62"/>
      <c r="F123" s="61"/>
    </row>
    <row r="124" spans="3:6">
      <c r="C124" s="62"/>
      <c r="D124" s="62"/>
      <c r="E124" s="62"/>
      <c r="F124" s="61"/>
    </row>
    <row r="125" spans="3:6">
      <c r="C125" s="62"/>
      <c r="D125" s="62"/>
      <c r="E125" s="62"/>
      <c r="F125" s="61"/>
    </row>
    <row r="126" spans="3:6">
      <c r="C126" s="62"/>
      <c r="D126" s="62"/>
      <c r="E126" s="62"/>
      <c r="F126" s="61"/>
    </row>
    <row r="127" spans="3:6">
      <c r="C127" s="62"/>
      <c r="D127" s="62"/>
      <c r="E127" s="62"/>
      <c r="F127" s="61"/>
    </row>
    <row r="128" spans="3:6">
      <c r="C128" s="62"/>
      <c r="D128" s="62"/>
      <c r="E128" s="62"/>
      <c r="F128" s="61"/>
    </row>
    <row r="129" spans="3:6">
      <c r="C129" s="62"/>
      <c r="D129" s="62"/>
      <c r="E129" s="62"/>
      <c r="F129" s="61"/>
    </row>
    <row r="130" spans="3:6">
      <c r="C130" s="62"/>
      <c r="D130" s="62"/>
      <c r="E130" s="62"/>
      <c r="F130" s="61"/>
    </row>
    <row r="131" spans="3:6">
      <c r="C131" s="62"/>
      <c r="D131" s="62"/>
      <c r="E131" s="62"/>
      <c r="F131" s="61"/>
    </row>
    <row r="132" spans="3:6">
      <c r="C132" s="62"/>
      <c r="D132" s="62"/>
      <c r="E132" s="62"/>
      <c r="F132" s="61"/>
    </row>
    <row r="133" spans="3:6">
      <c r="C133" s="62"/>
      <c r="D133" s="62"/>
      <c r="E133" s="62"/>
      <c r="F133" s="61"/>
    </row>
    <row r="134" spans="3:6">
      <c r="C134" s="62"/>
      <c r="D134" s="62"/>
      <c r="E134" s="62"/>
      <c r="F134" s="61"/>
    </row>
    <row r="135" spans="3:6">
      <c r="C135" s="62"/>
      <c r="D135" s="62"/>
      <c r="E135" s="62"/>
      <c r="F135" s="61"/>
    </row>
    <row r="136" spans="3:6">
      <c r="C136" s="62"/>
      <c r="D136" s="62"/>
      <c r="E136" s="62"/>
      <c r="F136" s="61"/>
    </row>
    <row r="137" spans="3:6">
      <c r="C137" s="62"/>
      <c r="D137" s="62"/>
      <c r="E137" s="62"/>
      <c r="F137" s="61"/>
    </row>
    <row r="138" spans="3:6">
      <c r="C138" s="62"/>
      <c r="D138" s="62"/>
      <c r="E138" s="62"/>
      <c r="F138" s="61"/>
    </row>
    <row r="139" spans="3:6">
      <c r="C139" s="62"/>
      <c r="D139" s="62"/>
      <c r="E139" s="7"/>
      <c r="F139" s="64"/>
    </row>
    <row r="140" spans="3:6">
      <c r="C140" s="62"/>
      <c r="D140" s="62"/>
      <c r="E140" s="7"/>
      <c r="F140" s="64"/>
    </row>
    <row r="141" spans="3:6">
      <c r="C141" s="62"/>
      <c r="D141" s="62"/>
      <c r="E141" s="7"/>
      <c r="F141" s="64"/>
    </row>
    <row r="142" spans="3:6">
      <c r="C142" s="62"/>
      <c r="D142" s="62"/>
      <c r="E142" s="7"/>
      <c r="F142" s="64"/>
    </row>
    <row r="143" spans="3:6">
      <c r="C143" s="62"/>
      <c r="D143" s="62"/>
      <c r="E143" s="7"/>
      <c r="F143" s="64"/>
    </row>
    <row r="144" spans="3:6">
      <c r="C144" s="62"/>
      <c r="D144" s="62"/>
      <c r="E144" s="7"/>
      <c r="F144" s="64"/>
    </row>
    <row r="145" spans="3:6">
      <c r="C145" s="62"/>
      <c r="D145" s="62"/>
      <c r="E145" s="7"/>
      <c r="F145" s="64"/>
    </row>
    <row r="146" spans="3:6">
      <c r="C146" s="62"/>
      <c r="D146" s="62"/>
      <c r="E146" s="7"/>
      <c r="F146" s="64"/>
    </row>
    <row r="147" spans="3:6">
      <c r="C147" s="62"/>
      <c r="D147" s="62"/>
      <c r="E147" s="7"/>
      <c r="F147" s="64"/>
    </row>
    <row r="148" spans="3:6">
      <c r="C148" s="62"/>
      <c r="D148" s="62"/>
      <c r="E148" s="7"/>
      <c r="F148" s="64"/>
    </row>
    <row r="149" spans="3:6">
      <c r="C149" s="62"/>
      <c r="D149" s="62"/>
      <c r="E149" s="7"/>
      <c r="F149" s="64"/>
    </row>
    <row r="150" spans="3:6">
      <c r="C150" s="62"/>
      <c r="D150" s="62"/>
      <c r="E150" s="7"/>
      <c r="F150" s="64"/>
    </row>
    <row r="151" spans="3:6">
      <c r="C151" s="62"/>
      <c r="D151" s="62"/>
      <c r="E151" s="7"/>
      <c r="F151" s="64"/>
    </row>
    <row r="152" spans="3:6">
      <c r="C152" s="62"/>
      <c r="D152" s="62"/>
      <c r="E152" s="7"/>
      <c r="F152" s="64"/>
    </row>
    <row r="153" spans="3:6">
      <c r="C153" s="62"/>
      <c r="D153" s="62"/>
      <c r="E153" s="7"/>
      <c r="F153" s="64"/>
    </row>
    <row r="154" spans="3:6">
      <c r="C154" s="62"/>
      <c r="D154" s="62"/>
      <c r="E154" s="7"/>
      <c r="F154" s="64"/>
    </row>
    <row r="155" spans="3:6">
      <c r="C155" s="62"/>
      <c r="D155" s="62"/>
      <c r="E155" s="7"/>
      <c r="F155" s="64"/>
    </row>
    <row r="156" spans="3:6">
      <c r="C156" s="62"/>
      <c r="D156" s="62"/>
      <c r="E156" s="7"/>
      <c r="F156" s="64"/>
    </row>
    <row r="157" spans="3:6">
      <c r="C157" s="62"/>
      <c r="D157" s="62"/>
      <c r="E157" s="7"/>
      <c r="F157" s="64"/>
    </row>
    <row r="158" spans="3:6">
      <c r="C158" s="62"/>
      <c r="D158" s="62"/>
      <c r="E158" s="7"/>
      <c r="F158" s="64"/>
    </row>
    <row r="159" spans="3:6">
      <c r="C159" s="62"/>
      <c r="D159" s="62"/>
      <c r="E159" s="7"/>
      <c r="F159" s="64"/>
    </row>
    <row r="160" spans="3:6">
      <c r="C160" s="62"/>
      <c r="D160" s="62"/>
      <c r="E160" s="7"/>
      <c r="F160" s="64"/>
    </row>
    <row r="161" spans="3:6">
      <c r="C161" s="62"/>
      <c r="D161" s="62"/>
      <c r="E161" s="7"/>
      <c r="F161" s="64"/>
    </row>
    <row r="162" spans="3:6">
      <c r="C162" s="62"/>
      <c r="D162" s="62"/>
      <c r="E162" s="7"/>
      <c r="F162" s="64"/>
    </row>
    <row r="163" spans="3:6">
      <c r="C163" s="62"/>
      <c r="D163" s="62"/>
      <c r="E163" s="7"/>
      <c r="F163" s="64"/>
    </row>
    <row r="164" spans="3:6">
      <c r="C164" s="62"/>
      <c r="D164" s="62"/>
      <c r="E164" s="7"/>
      <c r="F164" s="64"/>
    </row>
    <row r="165" spans="3:6">
      <c r="C165" s="62"/>
      <c r="D165" s="62"/>
      <c r="E165" s="7"/>
      <c r="F165" s="64"/>
    </row>
  </sheetData>
  <mergeCells count="2">
    <mergeCell ref="E2:F2"/>
    <mergeCell ref="E3:F3"/>
  </mergeCells>
  <phoneticPr fontId="1"/>
  <pageMargins left="0.70866141732283472" right="0.70866141732283472" top="0.39370078740157483" bottom="0.19685039370078741" header="0.31496062992125984" footer="0.31496062992125984"/>
  <pageSetup paperSize="9" scale="64" orientation="landscape" horizontalDpi="300" verticalDpi="300" r:id="rId1"/>
  <headerFoot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AA13-8E2E-EC49-AF7E-65D87DB96B9D}">
  <dimension ref="B2:V73"/>
  <sheetViews>
    <sheetView showGridLines="0" tabSelected="1" zoomScale="50" zoomScaleNormal="85" zoomScaleSheetLayoutView="85" workbookViewId="0">
      <selection activeCell="D12" sqref="D12"/>
    </sheetView>
  </sheetViews>
  <sheetFormatPr baseColWidth="10" defaultColWidth="8.83203125" defaultRowHeight="22"/>
  <cols>
    <col min="1" max="1" width="1.6640625" style="88" customWidth="1"/>
    <col min="2" max="2" width="4.83203125" style="88" hidden="1" customWidth="1"/>
    <col min="3" max="3" width="46.83203125" style="88" hidden="1" customWidth="1"/>
    <col min="4" max="4" width="42.5" style="88" customWidth="1"/>
    <col min="5" max="5" width="33.1640625" style="88" customWidth="1"/>
    <col min="6" max="9" width="40.1640625" style="88" customWidth="1"/>
    <col min="10" max="10" width="40.1640625" style="110" customWidth="1"/>
    <col min="11" max="11" width="26.1640625" style="88" customWidth="1"/>
    <col min="12" max="12" width="12.33203125" style="88" hidden="1" customWidth="1"/>
    <col min="13" max="13" width="0" style="88" hidden="1" customWidth="1"/>
    <col min="14" max="14" width="8" style="88" hidden="1" customWidth="1"/>
    <col min="15" max="15" width="26.1640625" style="88" hidden="1" customWidth="1"/>
    <col min="16" max="17" width="0" style="88" hidden="1" customWidth="1"/>
    <col min="18" max="18" width="12.1640625" style="88" hidden="1" customWidth="1"/>
    <col min="19" max="19" width="13.83203125" style="88" hidden="1" customWidth="1"/>
    <col min="20" max="20" width="14" style="88" hidden="1" customWidth="1"/>
    <col min="21" max="21" width="26.5" style="88" hidden="1" customWidth="1"/>
    <col min="22" max="22" width="25.1640625" style="88" hidden="1" customWidth="1"/>
    <col min="23" max="16384" width="8.83203125" style="88"/>
  </cols>
  <sheetData>
    <row r="2" spans="2:22" ht="24.75" customHeight="1">
      <c r="B2" s="88" t="s">
        <v>31</v>
      </c>
      <c r="C2" s="88" t="s">
        <v>70</v>
      </c>
      <c r="D2" s="89" t="s">
        <v>71</v>
      </c>
      <c r="E2" s="90" t="s">
        <v>64</v>
      </c>
      <c r="F2" s="91" t="s">
        <v>65</v>
      </c>
      <c r="G2" s="91" t="s">
        <v>66</v>
      </c>
      <c r="H2" s="91" t="s">
        <v>67</v>
      </c>
      <c r="I2" s="91" t="s">
        <v>68</v>
      </c>
      <c r="J2" s="92" t="s">
        <v>69</v>
      </c>
      <c r="L2" s="93" t="s">
        <v>72</v>
      </c>
      <c r="M2" s="90" t="s">
        <v>8</v>
      </c>
      <c r="N2" s="94" t="s">
        <v>73</v>
      </c>
      <c r="O2" s="94" t="s">
        <v>74</v>
      </c>
      <c r="P2" s="94" t="s">
        <v>75</v>
      </c>
      <c r="Q2" s="94" t="s">
        <v>76</v>
      </c>
      <c r="R2" s="94" t="s">
        <v>77</v>
      </c>
      <c r="S2" s="94" t="s">
        <v>78</v>
      </c>
      <c r="T2" s="94" t="s">
        <v>79</v>
      </c>
      <c r="U2" s="95" t="s">
        <v>80</v>
      </c>
      <c r="V2" s="95" t="s">
        <v>81</v>
      </c>
    </row>
    <row r="3" spans="2:22">
      <c r="B3" s="88">
        <v>1</v>
      </c>
      <c r="C3" s="96">
        <f t="shared" ref="C3:C37" si="0">E3+B3/10000</f>
        <v>79.000100000000003</v>
      </c>
      <c r="D3" s="96" t="s">
        <v>82</v>
      </c>
      <c r="E3" s="97">
        <v>79</v>
      </c>
      <c r="F3" s="111">
        <v>4.3</v>
      </c>
      <c r="G3" s="111">
        <v>1.4</v>
      </c>
      <c r="H3" s="111">
        <v>6.3</v>
      </c>
      <c r="I3" s="111">
        <v>0.7</v>
      </c>
      <c r="J3" s="111">
        <v>0.25</v>
      </c>
      <c r="L3" s="99">
        <f>LARGE($C$3:$C$37,ROW(A1))</f>
        <v>156.00030000000001</v>
      </c>
      <c r="M3" s="93">
        <f t="shared" ref="M3:M37" si="1">INDEX($E$3:$E$37,MATCH(L3,$C$3:$C$37,0))</f>
        <v>156</v>
      </c>
      <c r="N3" s="93" t="e">
        <f>INDEX(#REF!,MATCH(L3,$C$3:$C$37,0))</f>
        <v>#REF!</v>
      </c>
      <c r="O3" s="93" t="str">
        <f t="shared" ref="O3:O37" si="2">INDEX($F$3:$F$37,MATCH(L3,$C$3:$C$37,0))&amp;""</f>
        <v>4.8</v>
      </c>
      <c r="P3" s="100" t="e">
        <f>INDEX(#REF!,MATCH(L3,$C$3:$C$37,0))</f>
        <v>#REF!</v>
      </c>
      <c r="Q3" s="101" t="e">
        <f>INDEX(#REF!,MATCH(L3,$C$3:$C$37,0))</f>
        <v>#REF!</v>
      </c>
      <c r="R3" s="101" t="e">
        <f>INDEX(#REF!,MATCH(L3,$C$3:$C$37,0))</f>
        <v>#REF!</v>
      </c>
      <c r="S3" s="101" t="e">
        <f>INDEX(#REF!,MATCH(L3,$C$3:$C$37,0))</f>
        <v>#REF!</v>
      </c>
      <c r="T3" s="101" t="e">
        <f>INDEX(#REF!,MATCH(L3,$C$3:$C$37,0))</f>
        <v>#REF!</v>
      </c>
      <c r="U3" s="102" t="e">
        <f>INDEX(#REF!,MATCH(L3,$C$3:$C$37,0))&amp;""</f>
        <v>#REF!</v>
      </c>
      <c r="V3" s="102" t="str">
        <f t="shared" ref="V3:V37" si="3">INDEX($J$3:$J$37,MATCH(L3,$C$3:$C$37,0))&amp;""</f>
        <v>0.72</v>
      </c>
    </row>
    <row r="4" spans="2:22">
      <c r="B4" s="88">
        <v>2</v>
      </c>
      <c r="C4" s="96">
        <f t="shared" si="0"/>
        <v>68.000200000000007</v>
      </c>
      <c r="D4" s="96" t="s">
        <v>83</v>
      </c>
      <c r="E4" s="97">
        <v>68</v>
      </c>
      <c r="F4" s="111">
        <v>12.9</v>
      </c>
      <c r="G4" s="111">
        <v>1.3</v>
      </c>
      <c r="H4" s="111">
        <v>0.9</v>
      </c>
      <c r="I4" s="111">
        <v>0.01</v>
      </c>
      <c r="J4" s="111">
        <v>0.4</v>
      </c>
      <c r="L4" s="99" t="e">
        <f>LARGE($C$3:$C$37,ROW(#REF!))</f>
        <v>#REF!</v>
      </c>
      <c r="M4" s="93" t="e">
        <f t="shared" si="1"/>
        <v>#REF!</v>
      </c>
      <c r="N4" s="93" t="e">
        <f>INDEX(#REF!,MATCH(L4,$C$3:$C$37,0))</f>
        <v>#REF!</v>
      </c>
      <c r="O4" s="93" t="e">
        <f t="shared" si="2"/>
        <v>#REF!</v>
      </c>
      <c r="P4" s="100" t="e">
        <f>INDEX(#REF!,MATCH(L4,$C$3:$C$37,0))</f>
        <v>#REF!</v>
      </c>
      <c r="Q4" s="101" t="e">
        <f>INDEX(#REF!,MATCH(L4,$C$3:$C$37,0))</f>
        <v>#REF!</v>
      </c>
      <c r="R4" s="101" t="e">
        <f>INDEX(#REF!,MATCH(L4,$C$3:$C$37,0))</f>
        <v>#REF!</v>
      </c>
      <c r="S4" s="101" t="e">
        <f>INDEX(#REF!,MATCH(L4,$C$3:$C$37,0))</f>
        <v>#REF!</v>
      </c>
      <c r="T4" s="101" t="e">
        <f>INDEX(#REF!,MATCH(L4,$C$3:$C$37,0))</f>
        <v>#REF!</v>
      </c>
      <c r="U4" s="102" t="e">
        <f>INDEX(#REF!,MATCH(L4,$C$3:$C$37,0))&amp;""</f>
        <v>#REF!</v>
      </c>
      <c r="V4" s="102" t="e">
        <f t="shared" si="3"/>
        <v>#REF!</v>
      </c>
    </row>
    <row r="5" spans="2:22">
      <c r="B5" s="88">
        <v>3</v>
      </c>
      <c r="C5" s="96">
        <f t="shared" si="0"/>
        <v>156.00030000000001</v>
      </c>
      <c r="D5" s="96" t="s">
        <v>84</v>
      </c>
      <c r="E5" s="97">
        <v>156</v>
      </c>
      <c r="F5" s="111">
        <v>4.8</v>
      </c>
      <c r="G5" s="111">
        <v>6.3</v>
      </c>
      <c r="H5" s="111">
        <v>10.199999999999999</v>
      </c>
      <c r="I5" s="111">
        <v>0.51</v>
      </c>
      <c r="J5" s="111">
        <v>0.72</v>
      </c>
      <c r="L5" s="99" t="e">
        <f>LARGE($C$3:$C$37,ROW(#REF!))</f>
        <v>#REF!</v>
      </c>
      <c r="M5" s="93" t="e">
        <f t="shared" si="1"/>
        <v>#REF!</v>
      </c>
      <c r="N5" s="93" t="e">
        <f>INDEX(#REF!,MATCH(L5,$C$3:$C$37,0))</f>
        <v>#REF!</v>
      </c>
      <c r="O5" s="93" t="e">
        <f t="shared" si="2"/>
        <v>#REF!</v>
      </c>
      <c r="P5" s="100" t="e">
        <f>INDEX(#REF!,MATCH(L5,$C$3:$C$37,0))</f>
        <v>#REF!</v>
      </c>
      <c r="Q5" s="101" t="e">
        <f>INDEX(#REF!,MATCH(L5,$C$3:$C$37,0))</f>
        <v>#REF!</v>
      </c>
      <c r="R5" s="101" t="e">
        <f>INDEX(#REF!,MATCH(L5,$C$3:$C$37,0))</f>
        <v>#REF!</v>
      </c>
      <c r="S5" s="101" t="e">
        <f>INDEX(#REF!,MATCH(L5,$C$3:$C$37,0))</f>
        <v>#REF!</v>
      </c>
      <c r="T5" s="101" t="e">
        <f>INDEX(#REF!,MATCH(L5,$C$3:$C$37,0))</f>
        <v>#REF!</v>
      </c>
      <c r="U5" s="102" t="e">
        <f>INDEX(#REF!,MATCH(L5,$C$3:$C$37,0))&amp;""</f>
        <v>#REF!</v>
      </c>
      <c r="V5" s="102" t="e">
        <f t="shared" si="3"/>
        <v>#REF!</v>
      </c>
    </row>
    <row r="6" spans="2:22">
      <c r="B6" s="88">
        <v>4</v>
      </c>
      <c r="C6" s="96">
        <f t="shared" si="0"/>
        <v>141.00040000000001</v>
      </c>
      <c r="D6" s="96" t="s">
        <v>85</v>
      </c>
      <c r="E6" s="97">
        <v>141</v>
      </c>
      <c r="F6" s="111">
        <v>15.4</v>
      </c>
      <c r="G6" s="111">
        <v>8.3000000000000007</v>
      </c>
      <c r="H6" s="111">
        <v>13.1</v>
      </c>
      <c r="I6" s="111">
        <v>0.95</v>
      </c>
      <c r="J6" s="111">
        <v>1.59</v>
      </c>
      <c r="L6" s="99" t="e">
        <f>LARGE($C$3:$C$37,ROW(#REF!))</f>
        <v>#REF!</v>
      </c>
      <c r="M6" s="93" t="e">
        <f t="shared" si="1"/>
        <v>#REF!</v>
      </c>
      <c r="N6" s="93" t="e">
        <f>INDEX(#REF!,MATCH(L6,$C$3:$C$37,0))</f>
        <v>#REF!</v>
      </c>
      <c r="O6" s="93" t="e">
        <f t="shared" si="2"/>
        <v>#REF!</v>
      </c>
      <c r="P6" s="100" t="e">
        <f>INDEX(#REF!,MATCH(L6,$C$3:$C$37,0))</f>
        <v>#REF!</v>
      </c>
      <c r="Q6" s="101" t="e">
        <f>INDEX(#REF!,MATCH(L6,$C$3:$C$37,0))</f>
        <v>#REF!</v>
      </c>
      <c r="R6" s="101" t="e">
        <f>INDEX(#REF!,MATCH(L6,$C$3:$C$37,0))</f>
        <v>#REF!</v>
      </c>
      <c r="S6" s="101" t="e">
        <f>INDEX(#REF!,MATCH(L6,$C$3:$C$37,0))</f>
        <v>#REF!</v>
      </c>
      <c r="T6" s="101" t="e">
        <f>INDEX(#REF!,MATCH(L6,$C$3:$C$37,0))</f>
        <v>#REF!</v>
      </c>
      <c r="U6" s="102" t="e">
        <f>INDEX(#REF!,MATCH(L6,$C$3:$C$37,0))&amp;""</f>
        <v>#REF!</v>
      </c>
      <c r="V6" s="102" t="e">
        <f t="shared" si="3"/>
        <v>#REF!</v>
      </c>
    </row>
    <row r="7" spans="2:22">
      <c r="B7" s="88">
        <v>5</v>
      </c>
      <c r="C7" s="96">
        <f t="shared" si="0"/>
        <v>93.000500000000002</v>
      </c>
      <c r="D7" s="96" t="s">
        <v>62</v>
      </c>
      <c r="E7" s="97">
        <v>93</v>
      </c>
      <c r="F7" s="111">
        <v>0.7</v>
      </c>
      <c r="G7" s="111">
        <v>6.8</v>
      </c>
      <c r="H7" s="111">
        <v>7</v>
      </c>
      <c r="I7" s="111">
        <v>1.07</v>
      </c>
      <c r="J7" s="111">
        <v>0.28999999999999998</v>
      </c>
      <c r="L7" s="99" t="e">
        <f>LARGE($C$3:$C$37,ROW(#REF!))</f>
        <v>#REF!</v>
      </c>
      <c r="M7" s="93" t="e">
        <f t="shared" si="1"/>
        <v>#REF!</v>
      </c>
      <c r="N7" s="93" t="e">
        <f>INDEX(#REF!,MATCH(L7,$C$3:$C$37,0))</f>
        <v>#REF!</v>
      </c>
      <c r="O7" s="93" t="e">
        <f t="shared" si="2"/>
        <v>#REF!</v>
      </c>
      <c r="P7" s="100" t="e">
        <f>INDEX(#REF!,MATCH(L7,$C$3:$C$37,0))</f>
        <v>#REF!</v>
      </c>
      <c r="Q7" s="101" t="e">
        <f>INDEX(#REF!,MATCH(L7,$C$3:$C$37,0))</f>
        <v>#REF!</v>
      </c>
      <c r="R7" s="101" t="e">
        <f>INDEX(#REF!,MATCH(L7,$C$3:$C$37,0))</f>
        <v>#REF!</v>
      </c>
      <c r="S7" s="101" t="e">
        <f>INDEX(#REF!,MATCH(L7,$C$3:$C$37,0))</f>
        <v>#REF!</v>
      </c>
      <c r="T7" s="101" t="e">
        <f>INDEX(#REF!,MATCH(L7,$C$3:$C$37,0))</f>
        <v>#REF!</v>
      </c>
      <c r="U7" s="102" t="e">
        <f>INDEX(#REF!,MATCH(L7,$C$3:$C$37,0))&amp;""</f>
        <v>#REF!</v>
      </c>
      <c r="V7" s="102" t="e">
        <f t="shared" si="3"/>
        <v>#REF!</v>
      </c>
    </row>
    <row r="8" spans="2:22">
      <c r="B8" s="88">
        <v>6</v>
      </c>
      <c r="C8" s="96">
        <f t="shared" si="0"/>
        <v>5.9999999999999995E-4</v>
      </c>
      <c r="D8" s="96"/>
      <c r="E8" s="97"/>
      <c r="F8" s="98"/>
      <c r="G8" s="98"/>
      <c r="H8" s="98"/>
      <c r="I8" s="98"/>
      <c r="J8" s="98"/>
      <c r="L8" s="99" t="e">
        <f>LARGE($C$3:$C$37,ROW(#REF!))</f>
        <v>#REF!</v>
      </c>
      <c r="M8" s="93" t="e">
        <f t="shared" si="1"/>
        <v>#REF!</v>
      </c>
      <c r="N8" s="93" t="e">
        <f>INDEX(#REF!,MATCH(L8,$C$3:$C$37,0))</f>
        <v>#REF!</v>
      </c>
      <c r="O8" s="93" t="e">
        <f t="shared" si="2"/>
        <v>#REF!</v>
      </c>
      <c r="P8" s="100" t="e">
        <f>INDEX(#REF!,MATCH(L8,$C$3:$C$37,0))</f>
        <v>#REF!</v>
      </c>
      <c r="Q8" s="101" t="e">
        <f>INDEX(#REF!,MATCH(L8,$C$3:$C$37,0))</f>
        <v>#REF!</v>
      </c>
      <c r="R8" s="101" t="e">
        <f>INDEX(#REF!,MATCH(L8,$C$3:$C$37,0))</f>
        <v>#REF!</v>
      </c>
      <c r="S8" s="101" t="e">
        <f>INDEX(#REF!,MATCH(L8,$C$3:$C$37,0))</f>
        <v>#REF!</v>
      </c>
      <c r="T8" s="101" t="e">
        <f>INDEX(#REF!,MATCH(L8,$C$3:$C$37,0))</f>
        <v>#REF!</v>
      </c>
      <c r="U8" s="102" t="e">
        <f>INDEX(#REF!,MATCH(L8,$C$3:$C$37,0))&amp;""</f>
        <v>#REF!</v>
      </c>
      <c r="V8" s="102" t="e">
        <f t="shared" si="3"/>
        <v>#REF!</v>
      </c>
    </row>
    <row r="9" spans="2:22">
      <c r="B9" s="88">
        <v>7</v>
      </c>
      <c r="C9" s="96">
        <f t="shared" si="0"/>
        <v>6.9999999999999999E-4</v>
      </c>
      <c r="D9" s="96"/>
      <c r="E9" s="97"/>
      <c r="F9" s="98"/>
      <c r="G9" s="98"/>
      <c r="H9" s="98"/>
      <c r="I9" s="98"/>
      <c r="J9" s="98"/>
      <c r="L9" s="99">
        <f t="shared" ref="L9:L37" si="4">LARGE($C$3:$C$37,ROW(A2))</f>
        <v>141.00040000000001</v>
      </c>
      <c r="M9" s="93">
        <f t="shared" si="1"/>
        <v>141</v>
      </c>
      <c r="N9" s="93" t="e">
        <f>INDEX(#REF!,MATCH(L9,$C$3:$C$37,0))</f>
        <v>#REF!</v>
      </c>
      <c r="O9" s="93" t="str">
        <f t="shared" si="2"/>
        <v>15.4</v>
      </c>
      <c r="P9" s="100" t="e">
        <f>INDEX(#REF!,MATCH(L9,$C$3:$C$37,0))</f>
        <v>#REF!</v>
      </c>
      <c r="Q9" s="101" t="e">
        <f>INDEX(#REF!,MATCH(L9,$C$3:$C$37,0))</f>
        <v>#REF!</v>
      </c>
      <c r="R9" s="101" t="e">
        <f>INDEX(#REF!,MATCH(L9,$C$3:$C$37,0))</f>
        <v>#REF!</v>
      </c>
      <c r="S9" s="101" t="e">
        <f>INDEX(#REF!,MATCH(L9,$C$3:$C$37,0))</f>
        <v>#REF!</v>
      </c>
      <c r="T9" s="101" t="e">
        <f>INDEX(#REF!,MATCH(L9,$C$3:$C$37,0))</f>
        <v>#REF!</v>
      </c>
      <c r="U9" s="102" t="e">
        <f>INDEX(#REF!,MATCH(L9,$C$3:$C$37,0))&amp;""</f>
        <v>#REF!</v>
      </c>
      <c r="V9" s="102" t="str">
        <f t="shared" si="3"/>
        <v>1.59</v>
      </c>
    </row>
    <row r="10" spans="2:22">
      <c r="B10" s="88">
        <v>8</v>
      </c>
      <c r="C10" s="96">
        <f t="shared" si="0"/>
        <v>8.0000000000000004E-4</v>
      </c>
      <c r="D10" s="96"/>
      <c r="E10" s="97"/>
      <c r="F10" s="98"/>
      <c r="G10" s="98"/>
      <c r="H10" s="98"/>
      <c r="I10" s="98"/>
      <c r="J10" s="98"/>
      <c r="L10" s="99">
        <f t="shared" si="4"/>
        <v>93.000500000000002</v>
      </c>
      <c r="M10" s="93">
        <f t="shared" si="1"/>
        <v>93</v>
      </c>
      <c r="N10" s="93" t="e">
        <f>INDEX(#REF!,MATCH(L10,$C$3:$C$37,0))</f>
        <v>#REF!</v>
      </c>
      <c r="O10" s="93" t="str">
        <f t="shared" si="2"/>
        <v>0.7</v>
      </c>
      <c r="P10" s="100" t="e">
        <f>INDEX(#REF!,MATCH(L10,$C$3:$C$37,0))</f>
        <v>#REF!</v>
      </c>
      <c r="Q10" s="101" t="e">
        <f>INDEX(#REF!,MATCH(L10,$C$3:$C$37,0))</f>
        <v>#REF!</v>
      </c>
      <c r="R10" s="101" t="e">
        <f>INDEX(#REF!,MATCH(L10,$C$3:$C$37,0))</f>
        <v>#REF!</v>
      </c>
      <c r="S10" s="101" t="e">
        <f>INDEX(#REF!,MATCH(L10,$C$3:$C$37,0))</f>
        <v>#REF!</v>
      </c>
      <c r="T10" s="101" t="e">
        <f>INDEX(#REF!,MATCH(L10,$C$3:$C$37,0))</f>
        <v>#REF!</v>
      </c>
      <c r="U10" s="102" t="e">
        <f>INDEX(#REF!,MATCH(L10,$C$3:$C$37,0))&amp;""</f>
        <v>#REF!</v>
      </c>
      <c r="V10" s="102" t="str">
        <f t="shared" si="3"/>
        <v>0.29</v>
      </c>
    </row>
    <row r="11" spans="2:22">
      <c r="B11" s="88">
        <v>9</v>
      </c>
      <c r="C11" s="96">
        <f>E11+B11/10000</f>
        <v>8.9999999999999998E-4</v>
      </c>
      <c r="D11" s="96"/>
      <c r="E11" s="97"/>
      <c r="F11" s="98"/>
      <c r="G11" s="98"/>
      <c r="H11" s="98"/>
      <c r="I11" s="98"/>
      <c r="J11" s="98"/>
      <c r="L11" s="99">
        <f t="shared" si="4"/>
        <v>79.000100000000003</v>
      </c>
      <c r="M11" s="93">
        <f t="shared" si="1"/>
        <v>79</v>
      </c>
      <c r="N11" s="93" t="e">
        <f>INDEX(#REF!,MATCH(L11,$C$3:$C$37,0))</f>
        <v>#REF!</v>
      </c>
      <c r="O11" s="93" t="str">
        <f t="shared" si="2"/>
        <v>4.3</v>
      </c>
      <c r="P11" s="100" t="e">
        <f>INDEX(#REF!,MATCH(L11,$C$3:$C$37,0))</f>
        <v>#REF!</v>
      </c>
      <c r="Q11" s="101" t="e">
        <f>INDEX(#REF!,MATCH(L11,$C$3:$C$37,0))</f>
        <v>#REF!</v>
      </c>
      <c r="R11" s="101" t="e">
        <f>INDEX(#REF!,MATCH(L11,$C$3:$C$37,0))</f>
        <v>#REF!</v>
      </c>
      <c r="S11" s="101" t="e">
        <f>INDEX(#REF!,MATCH(L11,$C$3:$C$37,0))</f>
        <v>#REF!</v>
      </c>
      <c r="T11" s="101" t="e">
        <f>INDEX(#REF!,MATCH(L11,$C$3:$C$37,0))</f>
        <v>#REF!</v>
      </c>
      <c r="U11" s="102" t="e">
        <f>INDEX(#REF!,MATCH(L11,$C$3:$C$37,0))&amp;""</f>
        <v>#REF!</v>
      </c>
      <c r="V11" s="102" t="str">
        <f t="shared" si="3"/>
        <v>0.25</v>
      </c>
    </row>
    <row r="12" spans="2:22">
      <c r="B12" s="88">
        <v>10</v>
      </c>
      <c r="C12" s="96">
        <f t="shared" si="0"/>
        <v>1E-3</v>
      </c>
      <c r="D12" s="96"/>
      <c r="E12" s="97"/>
      <c r="F12" s="103"/>
      <c r="G12" s="103"/>
      <c r="H12" s="103"/>
      <c r="I12" s="103"/>
      <c r="J12" s="104"/>
      <c r="L12" s="99">
        <f t="shared" si="4"/>
        <v>68.000200000000007</v>
      </c>
      <c r="M12" s="93">
        <f t="shared" si="1"/>
        <v>68</v>
      </c>
      <c r="N12" s="93" t="e">
        <f>INDEX(#REF!,MATCH(L12,$C$3:$C$37,0))</f>
        <v>#REF!</v>
      </c>
      <c r="O12" s="93" t="str">
        <f t="shared" si="2"/>
        <v>12.9</v>
      </c>
      <c r="P12" s="100" t="e">
        <f>INDEX(#REF!,MATCH(L12,$C$3:$C$37,0))</f>
        <v>#REF!</v>
      </c>
      <c r="Q12" s="101" t="e">
        <f>INDEX(#REF!,MATCH(L12,$C$3:$C$37,0))</f>
        <v>#REF!</v>
      </c>
      <c r="R12" s="101" t="e">
        <f>INDEX(#REF!,MATCH(L12,$C$3:$C$37,0))</f>
        <v>#REF!</v>
      </c>
      <c r="S12" s="101" t="e">
        <f>INDEX(#REF!,MATCH(L12,$C$3:$C$37,0))</f>
        <v>#REF!</v>
      </c>
      <c r="T12" s="101" t="e">
        <f>INDEX(#REF!,MATCH(L12,$C$3:$C$37,0))</f>
        <v>#REF!</v>
      </c>
      <c r="U12" s="102" t="e">
        <f>INDEX(#REF!,MATCH(L12,$C$3:$C$37,0))&amp;""</f>
        <v>#REF!</v>
      </c>
      <c r="V12" s="102" t="str">
        <f t="shared" si="3"/>
        <v>0.4</v>
      </c>
    </row>
    <row r="13" spans="2:22">
      <c r="B13" s="88">
        <v>11</v>
      </c>
      <c r="C13" s="96">
        <f t="shared" si="0"/>
        <v>1.1000000000000001E-3</v>
      </c>
      <c r="D13" s="96"/>
      <c r="E13" s="97"/>
      <c r="F13" s="103"/>
      <c r="G13" s="103"/>
      <c r="H13" s="103"/>
      <c r="I13" s="103"/>
      <c r="J13" s="104"/>
      <c r="L13" s="99">
        <f t="shared" si="4"/>
        <v>3.5000000000000001E-3</v>
      </c>
      <c r="M13" s="93">
        <f t="shared" si="1"/>
        <v>0</v>
      </c>
      <c r="N13" s="93" t="e">
        <f>INDEX(#REF!,MATCH(L13,$C$3:$C$37,0))</f>
        <v>#REF!</v>
      </c>
      <c r="O13" s="93" t="str">
        <f t="shared" si="2"/>
        <v/>
      </c>
      <c r="P13" s="100" t="e">
        <f>INDEX(#REF!,MATCH(L13,$C$3:$C$37,0))</f>
        <v>#REF!</v>
      </c>
      <c r="Q13" s="101" t="e">
        <f>INDEX(#REF!,MATCH(L13,$C$3:$C$37,0))</f>
        <v>#REF!</v>
      </c>
      <c r="R13" s="101" t="e">
        <f>INDEX(#REF!,MATCH(L13,$C$3:$C$37,0))</f>
        <v>#REF!</v>
      </c>
      <c r="S13" s="101" t="e">
        <f>INDEX(#REF!,MATCH(L13,$C$3:$C$37,0))</f>
        <v>#REF!</v>
      </c>
      <c r="T13" s="101" t="e">
        <f>INDEX(#REF!,MATCH(L13,$C$3:$C$37,0))</f>
        <v>#REF!</v>
      </c>
      <c r="U13" s="102" t="e">
        <f>INDEX(#REF!,MATCH(L13,$C$3:$C$37,0))&amp;""</f>
        <v>#REF!</v>
      </c>
      <c r="V13" s="102" t="str">
        <f t="shared" si="3"/>
        <v/>
      </c>
    </row>
    <row r="14" spans="2:22">
      <c r="B14" s="88">
        <v>12</v>
      </c>
      <c r="C14" s="96">
        <f t="shared" si="0"/>
        <v>1.1999999999999999E-3</v>
      </c>
      <c r="D14" s="96"/>
      <c r="E14" s="97"/>
      <c r="F14" s="97"/>
      <c r="G14" s="97"/>
      <c r="H14" s="97"/>
      <c r="I14" s="97"/>
      <c r="J14" s="105"/>
      <c r="L14" s="99">
        <f t="shared" si="4"/>
        <v>3.3999999999999998E-3</v>
      </c>
      <c r="M14" s="93">
        <f t="shared" si="1"/>
        <v>0</v>
      </c>
      <c r="N14" s="93" t="e">
        <f>INDEX(#REF!,MATCH(L14,$C$3:$C$37,0))</f>
        <v>#REF!</v>
      </c>
      <c r="O14" s="93" t="str">
        <f t="shared" si="2"/>
        <v/>
      </c>
      <c r="P14" s="100" t="e">
        <f>INDEX(#REF!,MATCH(L14,$C$3:$C$37,0))</f>
        <v>#REF!</v>
      </c>
      <c r="Q14" s="101" t="e">
        <f>INDEX(#REF!,MATCH(L14,$C$3:$C$37,0))</f>
        <v>#REF!</v>
      </c>
      <c r="R14" s="101" t="e">
        <f>INDEX(#REF!,MATCH(L14,$C$3:$C$37,0))</f>
        <v>#REF!</v>
      </c>
      <c r="S14" s="101" t="e">
        <f>INDEX(#REF!,MATCH(L14,$C$3:$C$37,0))</f>
        <v>#REF!</v>
      </c>
      <c r="T14" s="101" t="e">
        <f>INDEX(#REF!,MATCH(L14,$C$3:$C$37,0))</f>
        <v>#REF!</v>
      </c>
      <c r="U14" s="102" t="e">
        <f>INDEX(#REF!,MATCH(L14,$C$3:$C$37,0))&amp;""</f>
        <v>#REF!</v>
      </c>
      <c r="V14" s="102" t="str">
        <f t="shared" si="3"/>
        <v/>
      </c>
    </row>
    <row r="15" spans="2:22">
      <c r="B15" s="88">
        <v>13</v>
      </c>
      <c r="C15" s="96">
        <f t="shared" si="0"/>
        <v>1.2999999999999999E-3</v>
      </c>
      <c r="D15" s="96"/>
      <c r="E15" s="97"/>
      <c r="F15" s="97"/>
      <c r="G15" s="97"/>
      <c r="H15" s="97"/>
      <c r="I15" s="97"/>
      <c r="J15" s="105"/>
      <c r="L15" s="99">
        <f t="shared" si="4"/>
        <v>3.3E-3</v>
      </c>
      <c r="M15" s="93">
        <f t="shared" si="1"/>
        <v>0</v>
      </c>
      <c r="N15" s="93" t="e">
        <f>INDEX(#REF!,MATCH(L15,$C$3:$C$37,0))</f>
        <v>#REF!</v>
      </c>
      <c r="O15" s="93" t="str">
        <f t="shared" si="2"/>
        <v/>
      </c>
      <c r="P15" s="100" t="e">
        <f>INDEX(#REF!,MATCH(L15,$C$3:$C$37,0))</f>
        <v>#REF!</v>
      </c>
      <c r="Q15" s="101" t="e">
        <f>INDEX(#REF!,MATCH(L15,$C$3:$C$37,0))</f>
        <v>#REF!</v>
      </c>
      <c r="R15" s="101" t="e">
        <f>INDEX(#REF!,MATCH(L15,$C$3:$C$37,0))</f>
        <v>#REF!</v>
      </c>
      <c r="S15" s="101" t="e">
        <f>INDEX(#REF!,MATCH(L15,$C$3:$C$37,0))</f>
        <v>#REF!</v>
      </c>
      <c r="T15" s="101" t="e">
        <f>INDEX(#REF!,MATCH(L15,$C$3:$C$37,0))</f>
        <v>#REF!</v>
      </c>
      <c r="U15" s="102" t="e">
        <f>INDEX(#REF!,MATCH(L15,$C$3:$C$37,0))&amp;""</f>
        <v>#REF!</v>
      </c>
      <c r="V15" s="102" t="str">
        <f t="shared" si="3"/>
        <v/>
      </c>
    </row>
    <row r="16" spans="2:22">
      <c r="B16" s="88">
        <v>14</v>
      </c>
      <c r="C16" s="96">
        <f t="shared" si="0"/>
        <v>1.4E-3</v>
      </c>
      <c r="D16" s="96"/>
      <c r="E16" s="97"/>
      <c r="F16" s="97"/>
      <c r="G16" s="97"/>
      <c r="H16" s="97"/>
      <c r="I16" s="97"/>
      <c r="J16" s="105"/>
      <c r="L16" s="99">
        <f t="shared" si="4"/>
        <v>3.2000000000000002E-3</v>
      </c>
      <c r="M16" s="93">
        <f t="shared" si="1"/>
        <v>0</v>
      </c>
      <c r="N16" s="93" t="e">
        <f>INDEX(#REF!,MATCH(L16,$C$3:$C$37,0))</f>
        <v>#REF!</v>
      </c>
      <c r="O16" s="93" t="str">
        <f t="shared" si="2"/>
        <v/>
      </c>
      <c r="P16" s="100" t="e">
        <f>INDEX(#REF!,MATCH(L16,$C$3:$C$37,0))</f>
        <v>#REF!</v>
      </c>
      <c r="Q16" s="101" t="e">
        <f>INDEX(#REF!,MATCH(L16,$C$3:$C$37,0))</f>
        <v>#REF!</v>
      </c>
      <c r="R16" s="101" t="e">
        <f>INDEX(#REF!,MATCH(L16,$C$3:$C$37,0))</f>
        <v>#REF!</v>
      </c>
      <c r="S16" s="101" t="e">
        <f>INDEX(#REF!,MATCH(L16,$C$3:$C$37,0))</f>
        <v>#REF!</v>
      </c>
      <c r="T16" s="101" t="e">
        <f>INDEX(#REF!,MATCH(L16,$C$3:$C$37,0))</f>
        <v>#REF!</v>
      </c>
      <c r="U16" s="102" t="e">
        <f>INDEX(#REF!,MATCH(L16,$C$3:$C$37,0))&amp;""</f>
        <v>#REF!</v>
      </c>
      <c r="V16" s="102" t="str">
        <f t="shared" si="3"/>
        <v/>
      </c>
    </row>
    <row r="17" spans="2:22">
      <c r="B17" s="88">
        <v>15</v>
      </c>
      <c r="C17" s="96">
        <f t="shared" si="0"/>
        <v>1.5E-3</v>
      </c>
      <c r="D17" s="96"/>
      <c r="E17" s="97"/>
      <c r="F17" s="97"/>
      <c r="G17" s="97"/>
      <c r="H17" s="97"/>
      <c r="I17" s="97"/>
      <c r="J17" s="105"/>
      <c r="L17" s="99">
        <f t="shared" si="4"/>
        <v>3.0999999999999999E-3</v>
      </c>
      <c r="M17" s="93">
        <f t="shared" si="1"/>
        <v>0</v>
      </c>
      <c r="N17" s="93" t="e">
        <f>INDEX(#REF!,MATCH(L17,$C$3:$C$37,0))</f>
        <v>#REF!</v>
      </c>
      <c r="O17" s="93" t="str">
        <f t="shared" si="2"/>
        <v/>
      </c>
      <c r="P17" s="100" t="e">
        <f>INDEX(#REF!,MATCH(L17,$C$3:$C$37,0))</f>
        <v>#REF!</v>
      </c>
      <c r="Q17" s="101" t="e">
        <f>INDEX(#REF!,MATCH(L17,$C$3:$C$37,0))</f>
        <v>#REF!</v>
      </c>
      <c r="R17" s="101" t="e">
        <f>INDEX(#REF!,MATCH(L17,$C$3:$C$37,0))</f>
        <v>#REF!</v>
      </c>
      <c r="S17" s="101" t="e">
        <f>INDEX(#REF!,MATCH(L17,$C$3:$C$37,0))</f>
        <v>#REF!</v>
      </c>
      <c r="T17" s="101" t="e">
        <f>INDEX(#REF!,MATCH(L17,$C$3:$C$37,0))</f>
        <v>#REF!</v>
      </c>
      <c r="U17" s="102" t="e">
        <f>INDEX(#REF!,MATCH(L17,$C$3:$C$37,0))&amp;""</f>
        <v>#REF!</v>
      </c>
      <c r="V17" s="102" t="str">
        <f t="shared" si="3"/>
        <v/>
      </c>
    </row>
    <row r="18" spans="2:22">
      <c r="B18" s="88">
        <v>16</v>
      </c>
      <c r="C18" s="96">
        <f t="shared" si="0"/>
        <v>1.6000000000000001E-3</v>
      </c>
      <c r="D18" s="96"/>
      <c r="E18" s="97"/>
      <c r="F18" s="97"/>
      <c r="G18" s="97"/>
      <c r="H18" s="97"/>
      <c r="I18" s="97"/>
      <c r="J18" s="105"/>
      <c r="L18" s="99">
        <f t="shared" si="4"/>
        <v>3.0000000000000001E-3</v>
      </c>
      <c r="M18" s="93">
        <f t="shared" si="1"/>
        <v>0</v>
      </c>
      <c r="N18" s="93" t="e">
        <f>INDEX(#REF!,MATCH(L18,$C$3:$C$37,0))</f>
        <v>#REF!</v>
      </c>
      <c r="O18" s="93" t="str">
        <f t="shared" si="2"/>
        <v/>
      </c>
      <c r="P18" s="100" t="e">
        <f>INDEX(#REF!,MATCH(L18,$C$3:$C$37,0))</f>
        <v>#REF!</v>
      </c>
      <c r="Q18" s="101" t="e">
        <f>INDEX(#REF!,MATCH(L18,$C$3:$C$37,0))</f>
        <v>#REF!</v>
      </c>
      <c r="R18" s="101" t="e">
        <f>INDEX(#REF!,MATCH(L18,$C$3:$C$37,0))</f>
        <v>#REF!</v>
      </c>
      <c r="S18" s="101" t="e">
        <f>INDEX(#REF!,MATCH(L18,$C$3:$C$37,0))</f>
        <v>#REF!</v>
      </c>
      <c r="T18" s="101" t="e">
        <f>INDEX(#REF!,MATCH(L18,$C$3:$C$37,0))</f>
        <v>#REF!</v>
      </c>
      <c r="U18" s="102" t="e">
        <f>INDEX(#REF!,MATCH(L18,$C$3:$C$37,0))&amp;""</f>
        <v>#REF!</v>
      </c>
      <c r="V18" s="102" t="str">
        <f t="shared" si="3"/>
        <v/>
      </c>
    </row>
    <row r="19" spans="2:22">
      <c r="B19" s="88">
        <v>17</v>
      </c>
      <c r="C19" s="96">
        <f t="shared" si="0"/>
        <v>1.6999999999999999E-3</v>
      </c>
      <c r="D19" s="96"/>
      <c r="E19" s="97"/>
      <c r="F19" s="97"/>
      <c r="G19" s="97"/>
      <c r="H19" s="97"/>
      <c r="I19" s="97"/>
      <c r="J19" s="105"/>
      <c r="L19" s="99">
        <f t="shared" si="4"/>
        <v>2.8999999999999998E-3</v>
      </c>
      <c r="M19" s="93">
        <f t="shared" si="1"/>
        <v>0</v>
      </c>
      <c r="N19" s="93" t="e">
        <f>INDEX(#REF!,MATCH(L19,$C$3:$C$37,0))</f>
        <v>#REF!</v>
      </c>
      <c r="O19" s="93" t="str">
        <f t="shared" si="2"/>
        <v/>
      </c>
      <c r="P19" s="100" t="e">
        <f>INDEX(#REF!,MATCH(L19,$C$3:$C$37,0))</f>
        <v>#REF!</v>
      </c>
      <c r="Q19" s="101" t="e">
        <f>INDEX(#REF!,MATCH(L19,$C$3:$C$37,0))</f>
        <v>#REF!</v>
      </c>
      <c r="R19" s="101" t="e">
        <f>INDEX(#REF!,MATCH(L19,$C$3:$C$37,0))</f>
        <v>#REF!</v>
      </c>
      <c r="S19" s="101" t="e">
        <f>INDEX(#REF!,MATCH(L19,$C$3:$C$37,0))</f>
        <v>#REF!</v>
      </c>
      <c r="T19" s="101" t="e">
        <f>INDEX(#REF!,MATCH(L19,$C$3:$C$37,0))</f>
        <v>#REF!</v>
      </c>
      <c r="U19" s="102" t="e">
        <f>INDEX(#REF!,MATCH(L19,$C$3:$C$37,0))&amp;""</f>
        <v>#REF!</v>
      </c>
      <c r="V19" s="102" t="str">
        <f t="shared" si="3"/>
        <v/>
      </c>
    </row>
    <row r="20" spans="2:22">
      <c r="B20" s="88">
        <v>18</v>
      </c>
      <c r="C20" s="96">
        <f t="shared" si="0"/>
        <v>1.8E-3</v>
      </c>
      <c r="D20" s="96"/>
      <c r="E20" s="97"/>
      <c r="F20" s="97"/>
      <c r="G20" s="97"/>
      <c r="H20" s="97"/>
      <c r="I20" s="97"/>
      <c r="J20" s="105"/>
      <c r="L20" s="99">
        <f t="shared" si="4"/>
        <v>2.8E-3</v>
      </c>
      <c r="M20" s="93">
        <f t="shared" si="1"/>
        <v>0</v>
      </c>
      <c r="N20" s="93" t="e">
        <f>INDEX(#REF!,MATCH(L20,$C$3:$C$37,0))</f>
        <v>#REF!</v>
      </c>
      <c r="O20" s="93" t="str">
        <f t="shared" si="2"/>
        <v/>
      </c>
      <c r="P20" s="100" t="e">
        <f>INDEX(#REF!,MATCH(L20,$C$3:$C$37,0))</f>
        <v>#REF!</v>
      </c>
      <c r="Q20" s="101" t="e">
        <f>INDEX(#REF!,MATCH(L20,$C$3:$C$37,0))</f>
        <v>#REF!</v>
      </c>
      <c r="R20" s="101" t="e">
        <f>INDEX(#REF!,MATCH(L20,$C$3:$C$37,0))</f>
        <v>#REF!</v>
      </c>
      <c r="S20" s="101" t="e">
        <f>INDEX(#REF!,MATCH(L20,$C$3:$C$37,0))</f>
        <v>#REF!</v>
      </c>
      <c r="T20" s="101" t="e">
        <f>INDEX(#REF!,MATCH(L20,$C$3:$C$37,0))</f>
        <v>#REF!</v>
      </c>
      <c r="U20" s="102" t="e">
        <f>INDEX(#REF!,MATCH(L20,$C$3:$C$37,0))&amp;""</f>
        <v>#REF!</v>
      </c>
      <c r="V20" s="102" t="str">
        <f t="shared" si="3"/>
        <v/>
      </c>
    </row>
    <row r="21" spans="2:22">
      <c r="B21" s="88">
        <v>19</v>
      </c>
      <c r="C21" s="96">
        <f t="shared" si="0"/>
        <v>1.9E-3</v>
      </c>
      <c r="D21" s="96"/>
      <c r="E21" s="97"/>
      <c r="F21" s="97"/>
      <c r="G21" s="97"/>
      <c r="H21" s="97"/>
      <c r="I21" s="97"/>
      <c r="J21" s="105"/>
      <c r="L21" s="99">
        <f t="shared" si="4"/>
        <v>2.7000000000000001E-3</v>
      </c>
      <c r="M21" s="93">
        <f t="shared" si="1"/>
        <v>0</v>
      </c>
      <c r="N21" s="93" t="e">
        <f>INDEX(#REF!,MATCH(L21,$C$3:$C$37,0))</f>
        <v>#REF!</v>
      </c>
      <c r="O21" s="93" t="str">
        <f t="shared" si="2"/>
        <v/>
      </c>
      <c r="P21" s="100" t="e">
        <f>INDEX(#REF!,MATCH(L21,$C$3:$C$37,0))</f>
        <v>#REF!</v>
      </c>
      <c r="Q21" s="101" t="e">
        <f>INDEX(#REF!,MATCH(L21,$C$3:$C$37,0))</f>
        <v>#REF!</v>
      </c>
      <c r="R21" s="101" t="e">
        <f>INDEX(#REF!,MATCH(L21,$C$3:$C$37,0))</f>
        <v>#REF!</v>
      </c>
      <c r="S21" s="101" t="e">
        <f>INDEX(#REF!,MATCH(L21,$C$3:$C$37,0))</f>
        <v>#REF!</v>
      </c>
      <c r="T21" s="101" t="e">
        <f>INDEX(#REF!,MATCH(L21,$C$3:$C$37,0))</f>
        <v>#REF!</v>
      </c>
      <c r="U21" s="102" t="e">
        <f>INDEX(#REF!,MATCH(L21,$C$3:$C$37,0))&amp;""</f>
        <v>#REF!</v>
      </c>
      <c r="V21" s="102" t="str">
        <f t="shared" si="3"/>
        <v/>
      </c>
    </row>
    <row r="22" spans="2:22">
      <c r="B22" s="88">
        <v>20</v>
      </c>
      <c r="C22" s="96">
        <f t="shared" si="0"/>
        <v>2E-3</v>
      </c>
      <c r="D22" s="96"/>
      <c r="E22" s="97"/>
      <c r="F22" s="97"/>
      <c r="G22" s="97"/>
      <c r="H22" s="97"/>
      <c r="I22" s="97"/>
      <c r="J22" s="105"/>
      <c r="L22" s="99">
        <f t="shared" si="4"/>
        <v>2.5999999999999999E-3</v>
      </c>
      <c r="M22" s="93">
        <f t="shared" si="1"/>
        <v>0</v>
      </c>
      <c r="N22" s="93" t="e">
        <f>INDEX(#REF!,MATCH(L22,$C$3:$C$37,0))</f>
        <v>#REF!</v>
      </c>
      <c r="O22" s="93" t="str">
        <f t="shared" si="2"/>
        <v/>
      </c>
      <c r="P22" s="100" t="e">
        <f>INDEX(#REF!,MATCH(L22,$C$3:$C$37,0))</f>
        <v>#REF!</v>
      </c>
      <c r="Q22" s="101" t="e">
        <f>INDEX(#REF!,MATCH(L22,$C$3:$C$37,0))</f>
        <v>#REF!</v>
      </c>
      <c r="R22" s="101" t="e">
        <f>INDEX(#REF!,MATCH(L22,$C$3:$C$37,0))</f>
        <v>#REF!</v>
      </c>
      <c r="S22" s="101" t="e">
        <f>INDEX(#REF!,MATCH(L22,$C$3:$C$37,0))</f>
        <v>#REF!</v>
      </c>
      <c r="T22" s="101" t="e">
        <f>INDEX(#REF!,MATCH(L22,$C$3:$C$37,0))</f>
        <v>#REF!</v>
      </c>
      <c r="U22" s="102" t="e">
        <f>INDEX(#REF!,MATCH(L22,$C$3:$C$37,0))&amp;""</f>
        <v>#REF!</v>
      </c>
      <c r="V22" s="102" t="str">
        <f t="shared" si="3"/>
        <v/>
      </c>
    </row>
    <row r="23" spans="2:22">
      <c r="B23" s="88">
        <v>21</v>
      </c>
      <c r="C23" s="96">
        <f t="shared" si="0"/>
        <v>2.0999999999999999E-3</v>
      </c>
      <c r="D23" s="96"/>
      <c r="E23" s="97"/>
      <c r="F23" s="97"/>
      <c r="G23" s="97"/>
      <c r="H23" s="97"/>
      <c r="I23" s="97"/>
      <c r="J23" s="105"/>
      <c r="L23" s="99">
        <f t="shared" si="4"/>
        <v>2.5000000000000001E-3</v>
      </c>
      <c r="M23" s="93">
        <f t="shared" si="1"/>
        <v>0</v>
      </c>
      <c r="N23" s="93" t="e">
        <f>INDEX(#REF!,MATCH(L23,$C$3:$C$37,0))</f>
        <v>#REF!</v>
      </c>
      <c r="O23" s="93" t="str">
        <f t="shared" si="2"/>
        <v/>
      </c>
      <c r="P23" s="100" t="e">
        <f>INDEX(#REF!,MATCH(L23,$C$3:$C$37,0))</f>
        <v>#REF!</v>
      </c>
      <c r="Q23" s="101" t="e">
        <f>INDEX(#REF!,MATCH(L23,$C$3:$C$37,0))</f>
        <v>#REF!</v>
      </c>
      <c r="R23" s="101" t="e">
        <f>INDEX(#REF!,MATCH(L23,$C$3:$C$37,0))</f>
        <v>#REF!</v>
      </c>
      <c r="S23" s="101" t="e">
        <f>INDEX(#REF!,MATCH(L23,$C$3:$C$37,0))</f>
        <v>#REF!</v>
      </c>
      <c r="T23" s="101" t="e">
        <f>INDEX(#REF!,MATCH(L23,$C$3:$C$37,0))</f>
        <v>#REF!</v>
      </c>
      <c r="U23" s="102" t="e">
        <f>INDEX(#REF!,MATCH(L23,$C$3:$C$37,0))&amp;""</f>
        <v>#REF!</v>
      </c>
      <c r="V23" s="102" t="str">
        <f t="shared" si="3"/>
        <v/>
      </c>
    </row>
    <row r="24" spans="2:22">
      <c r="B24" s="88">
        <v>22</v>
      </c>
      <c r="C24" s="96">
        <f t="shared" si="0"/>
        <v>2.2000000000000001E-3</v>
      </c>
      <c r="D24" s="96"/>
      <c r="E24" s="97"/>
      <c r="F24" s="97"/>
      <c r="G24" s="97"/>
      <c r="H24" s="97"/>
      <c r="I24" s="97"/>
      <c r="J24" s="105"/>
      <c r="L24" s="99">
        <f t="shared" si="4"/>
        <v>2.3999999999999998E-3</v>
      </c>
      <c r="M24" s="93">
        <f t="shared" si="1"/>
        <v>0</v>
      </c>
      <c r="N24" s="93" t="e">
        <f>INDEX(#REF!,MATCH(L24,$C$3:$C$37,0))</f>
        <v>#REF!</v>
      </c>
      <c r="O24" s="93" t="str">
        <f t="shared" si="2"/>
        <v/>
      </c>
      <c r="P24" s="100" t="e">
        <f>INDEX(#REF!,MATCH(L24,$C$3:$C$37,0))</f>
        <v>#REF!</v>
      </c>
      <c r="Q24" s="101" t="e">
        <f>INDEX(#REF!,MATCH(L24,$C$3:$C$37,0))</f>
        <v>#REF!</v>
      </c>
      <c r="R24" s="101" t="e">
        <f>INDEX(#REF!,MATCH(L24,$C$3:$C$37,0))</f>
        <v>#REF!</v>
      </c>
      <c r="S24" s="101" t="e">
        <f>INDEX(#REF!,MATCH(L24,$C$3:$C$37,0))</f>
        <v>#REF!</v>
      </c>
      <c r="T24" s="101" t="e">
        <f>INDEX(#REF!,MATCH(L24,$C$3:$C$37,0))</f>
        <v>#REF!</v>
      </c>
      <c r="U24" s="102" t="e">
        <f>INDEX(#REF!,MATCH(L24,$C$3:$C$37,0))&amp;""</f>
        <v>#REF!</v>
      </c>
      <c r="V24" s="102" t="str">
        <f t="shared" si="3"/>
        <v/>
      </c>
    </row>
    <row r="25" spans="2:22">
      <c r="B25" s="88">
        <v>23</v>
      </c>
      <c r="C25" s="96">
        <f t="shared" si="0"/>
        <v>2.3E-3</v>
      </c>
      <c r="D25" s="96"/>
      <c r="E25" s="97"/>
      <c r="F25" s="97"/>
      <c r="G25" s="97"/>
      <c r="H25" s="97"/>
      <c r="I25" s="97"/>
      <c r="J25" s="105"/>
      <c r="L25" s="99">
        <f t="shared" si="4"/>
        <v>2.3E-3</v>
      </c>
      <c r="M25" s="93">
        <f t="shared" si="1"/>
        <v>0</v>
      </c>
      <c r="N25" s="93" t="e">
        <f>INDEX(#REF!,MATCH(L25,$C$3:$C$37,0))</f>
        <v>#REF!</v>
      </c>
      <c r="O25" s="93" t="str">
        <f t="shared" si="2"/>
        <v/>
      </c>
      <c r="P25" s="100" t="e">
        <f>INDEX(#REF!,MATCH(L25,$C$3:$C$37,0))</f>
        <v>#REF!</v>
      </c>
      <c r="Q25" s="101" t="e">
        <f>INDEX(#REF!,MATCH(L25,$C$3:$C$37,0))</f>
        <v>#REF!</v>
      </c>
      <c r="R25" s="101" t="e">
        <f>INDEX(#REF!,MATCH(L25,$C$3:$C$37,0))</f>
        <v>#REF!</v>
      </c>
      <c r="S25" s="101" t="e">
        <f>INDEX(#REF!,MATCH(L25,$C$3:$C$37,0))</f>
        <v>#REF!</v>
      </c>
      <c r="T25" s="101" t="e">
        <f>INDEX(#REF!,MATCH(L25,$C$3:$C$37,0))</f>
        <v>#REF!</v>
      </c>
      <c r="U25" s="102" t="e">
        <f>INDEX(#REF!,MATCH(L25,$C$3:$C$37,0))&amp;""</f>
        <v>#REF!</v>
      </c>
      <c r="V25" s="102" t="str">
        <f t="shared" si="3"/>
        <v/>
      </c>
    </row>
    <row r="26" spans="2:22">
      <c r="B26" s="88">
        <v>24</v>
      </c>
      <c r="C26" s="96">
        <f t="shared" si="0"/>
        <v>2.3999999999999998E-3</v>
      </c>
      <c r="D26" s="96"/>
      <c r="E26" s="97"/>
      <c r="F26" s="97"/>
      <c r="G26" s="97"/>
      <c r="H26" s="97"/>
      <c r="I26" s="97"/>
      <c r="J26" s="105"/>
      <c r="L26" s="99">
        <f t="shared" si="4"/>
        <v>2.2000000000000001E-3</v>
      </c>
      <c r="M26" s="93">
        <f t="shared" si="1"/>
        <v>0</v>
      </c>
      <c r="N26" s="93" t="e">
        <f>INDEX(#REF!,MATCH(L26,$C$3:$C$37,0))</f>
        <v>#REF!</v>
      </c>
      <c r="O26" s="93" t="str">
        <f t="shared" si="2"/>
        <v/>
      </c>
      <c r="P26" s="100" t="e">
        <f>INDEX(#REF!,MATCH(L26,$C$3:$C$37,0))</f>
        <v>#REF!</v>
      </c>
      <c r="Q26" s="101" t="e">
        <f>INDEX(#REF!,MATCH(L26,$C$3:$C$37,0))</f>
        <v>#REF!</v>
      </c>
      <c r="R26" s="101" t="e">
        <f>INDEX(#REF!,MATCH(L26,$C$3:$C$37,0))</f>
        <v>#REF!</v>
      </c>
      <c r="S26" s="101" t="e">
        <f>INDEX(#REF!,MATCH(L26,$C$3:$C$37,0))</f>
        <v>#REF!</v>
      </c>
      <c r="T26" s="101" t="e">
        <f>INDEX(#REF!,MATCH(L26,$C$3:$C$37,0))</f>
        <v>#REF!</v>
      </c>
      <c r="U26" s="102" t="e">
        <f>INDEX(#REF!,MATCH(L26,$C$3:$C$37,0))&amp;""</f>
        <v>#REF!</v>
      </c>
      <c r="V26" s="102" t="str">
        <f t="shared" si="3"/>
        <v/>
      </c>
    </row>
    <row r="27" spans="2:22">
      <c r="B27" s="88">
        <v>25</v>
      </c>
      <c r="C27" s="96">
        <f t="shared" si="0"/>
        <v>2.5000000000000001E-3</v>
      </c>
      <c r="D27" s="96"/>
      <c r="E27" s="97"/>
      <c r="F27" s="97"/>
      <c r="G27" s="97"/>
      <c r="H27" s="97"/>
      <c r="I27" s="97"/>
      <c r="J27" s="105"/>
      <c r="L27" s="99">
        <f t="shared" si="4"/>
        <v>2.0999999999999999E-3</v>
      </c>
      <c r="M27" s="93">
        <f t="shared" si="1"/>
        <v>0</v>
      </c>
      <c r="N27" s="93" t="e">
        <f>INDEX(#REF!,MATCH(L27,$C$3:$C$37,0))</f>
        <v>#REF!</v>
      </c>
      <c r="O27" s="93" t="str">
        <f t="shared" si="2"/>
        <v/>
      </c>
      <c r="P27" s="100" t="e">
        <f>INDEX(#REF!,MATCH(L27,$C$3:$C$37,0))</f>
        <v>#REF!</v>
      </c>
      <c r="Q27" s="101" t="e">
        <f>INDEX(#REF!,MATCH(L27,$C$3:$C$37,0))</f>
        <v>#REF!</v>
      </c>
      <c r="R27" s="101" t="e">
        <f>INDEX(#REF!,MATCH(L27,$C$3:$C$37,0))</f>
        <v>#REF!</v>
      </c>
      <c r="S27" s="101" t="e">
        <f>INDEX(#REF!,MATCH(L27,$C$3:$C$37,0))</f>
        <v>#REF!</v>
      </c>
      <c r="T27" s="101" t="e">
        <f>INDEX(#REF!,MATCH(L27,$C$3:$C$37,0))</f>
        <v>#REF!</v>
      </c>
      <c r="U27" s="102" t="e">
        <f>INDEX(#REF!,MATCH(L27,$C$3:$C$37,0))&amp;""</f>
        <v>#REF!</v>
      </c>
      <c r="V27" s="102" t="str">
        <f t="shared" si="3"/>
        <v/>
      </c>
    </row>
    <row r="28" spans="2:22">
      <c r="B28" s="88">
        <v>26</v>
      </c>
      <c r="C28" s="96">
        <f t="shared" si="0"/>
        <v>2.5999999999999999E-3</v>
      </c>
      <c r="D28" s="96"/>
      <c r="E28" s="97"/>
      <c r="F28" s="97"/>
      <c r="G28" s="97"/>
      <c r="H28" s="97"/>
      <c r="I28" s="97"/>
      <c r="J28" s="105"/>
      <c r="L28" s="99">
        <f t="shared" si="4"/>
        <v>2E-3</v>
      </c>
      <c r="M28" s="93">
        <f t="shared" si="1"/>
        <v>0</v>
      </c>
      <c r="N28" s="93" t="e">
        <f>INDEX(#REF!,MATCH(L28,$C$3:$C$37,0))</f>
        <v>#REF!</v>
      </c>
      <c r="O28" s="93" t="str">
        <f t="shared" si="2"/>
        <v/>
      </c>
      <c r="P28" s="100" t="e">
        <f>INDEX(#REF!,MATCH(L28,$C$3:$C$37,0))</f>
        <v>#REF!</v>
      </c>
      <c r="Q28" s="101" t="e">
        <f>INDEX(#REF!,MATCH(L28,$C$3:$C$37,0))</f>
        <v>#REF!</v>
      </c>
      <c r="R28" s="101" t="e">
        <f>INDEX(#REF!,MATCH(L28,$C$3:$C$37,0))</f>
        <v>#REF!</v>
      </c>
      <c r="S28" s="101" t="e">
        <f>INDEX(#REF!,MATCH(L28,$C$3:$C$37,0))</f>
        <v>#REF!</v>
      </c>
      <c r="T28" s="101" t="e">
        <f>INDEX(#REF!,MATCH(L28,$C$3:$C$37,0))</f>
        <v>#REF!</v>
      </c>
      <c r="U28" s="102" t="e">
        <f>INDEX(#REF!,MATCH(L28,$C$3:$C$37,0))&amp;""</f>
        <v>#REF!</v>
      </c>
      <c r="V28" s="102" t="str">
        <f t="shared" si="3"/>
        <v/>
      </c>
    </row>
    <row r="29" spans="2:22">
      <c r="B29" s="88">
        <v>27</v>
      </c>
      <c r="C29" s="96">
        <f t="shared" si="0"/>
        <v>2.7000000000000001E-3</v>
      </c>
      <c r="D29" s="96"/>
      <c r="E29" s="97"/>
      <c r="F29" s="97"/>
      <c r="G29" s="97"/>
      <c r="H29" s="97"/>
      <c r="I29" s="97"/>
      <c r="J29" s="105"/>
      <c r="L29" s="99">
        <f t="shared" si="4"/>
        <v>1.9E-3</v>
      </c>
      <c r="M29" s="93">
        <f t="shared" si="1"/>
        <v>0</v>
      </c>
      <c r="N29" s="93" t="e">
        <f>INDEX(#REF!,MATCH(L29,$C$3:$C$37,0))</f>
        <v>#REF!</v>
      </c>
      <c r="O29" s="93" t="str">
        <f t="shared" si="2"/>
        <v/>
      </c>
      <c r="P29" s="100" t="e">
        <f>INDEX(#REF!,MATCH(L29,$C$3:$C$37,0))</f>
        <v>#REF!</v>
      </c>
      <c r="Q29" s="101" t="e">
        <f>INDEX(#REF!,MATCH(L29,$C$3:$C$37,0))</f>
        <v>#REF!</v>
      </c>
      <c r="R29" s="101" t="e">
        <f>INDEX(#REF!,MATCH(L29,$C$3:$C$37,0))</f>
        <v>#REF!</v>
      </c>
      <c r="S29" s="101" t="e">
        <f>INDEX(#REF!,MATCH(L29,$C$3:$C$37,0))</f>
        <v>#REF!</v>
      </c>
      <c r="T29" s="101" t="e">
        <f>INDEX(#REF!,MATCH(L29,$C$3:$C$37,0))</f>
        <v>#REF!</v>
      </c>
      <c r="U29" s="102" t="e">
        <f>INDEX(#REF!,MATCH(L29,$C$3:$C$37,0))&amp;""</f>
        <v>#REF!</v>
      </c>
      <c r="V29" s="102" t="str">
        <f t="shared" si="3"/>
        <v/>
      </c>
    </row>
    <row r="30" spans="2:22">
      <c r="B30" s="88">
        <v>28</v>
      </c>
      <c r="C30" s="96">
        <f t="shared" si="0"/>
        <v>2.8E-3</v>
      </c>
      <c r="D30" s="96"/>
      <c r="E30" s="97"/>
      <c r="F30" s="97"/>
      <c r="G30" s="97"/>
      <c r="H30" s="97"/>
      <c r="I30" s="97"/>
      <c r="J30" s="105"/>
      <c r="L30" s="99">
        <f t="shared" si="4"/>
        <v>1.8E-3</v>
      </c>
      <c r="M30" s="93">
        <f t="shared" si="1"/>
        <v>0</v>
      </c>
      <c r="N30" s="93" t="e">
        <f>INDEX(#REF!,MATCH(L30,$C$3:$C$37,0))</f>
        <v>#REF!</v>
      </c>
      <c r="O30" s="93" t="str">
        <f t="shared" si="2"/>
        <v/>
      </c>
      <c r="P30" s="100" t="e">
        <f>INDEX(#REF!,MATCH(L30,$C$3:$C$37,0))</f>
        <v>#REF!</v>
      </c>
      <c r="Q30" s="101" t="e">
        <f>INDEX(#REF!,MATCH(L30,$C$3:$C$37,0))</f>
        <v>#REF!</v>
      </c>
      <c r="R30" s="101" t="e">
        <f>INDEX(#REF!,MATCH(L30,$C$3:$C$37,0))</f>
        <v>#REF!</v>
      </c>
      <c r="S30" s="101" t="e">
        <f>INDEX(#REF!,MATCH(L30,$C$3:$C$37,0))</f>
        <v>#REF!</v>
      </c>
      <c r="T30" s="101" t="e">
        <f>INDEX(#REF!,MATCH(L30,$C$3:$C$37,0))</f>
        <v>#REF!</v>
      </c>
      <c r="U30" s="102" t="e">
        <f>INDEX(#REF!,MATCH(L30,$C$3:$C$37,0))&amp;""</f>
        <v>#REF!</v>
      </c>
      <c r="V30" s="102" t="str">
        <f t="shared" si="3"/>
        <v/>
      </c>
    </row>
    <row r="31" spans="2:22">
      <c r="B31" s="88">
        <v>29</v>
      </c>
      <c r="C31" s="96">
        <f t="shared" si="0"/>
        <v>2.8999999999999998E-3</v>
      </c>
      <c r="D31" s="96"/>
      <c r="E31" s="97"/>
      <c r="F31" s="97"/>
      <c r="G31" s="97"/>
      <c r="H31" s="97"/>
      <c r="I31" s="97"/>
      <c r="J31" s="105"/>
      <c r="L31" s="99">
        <f t="shared" si="4"/>
        <v>1.6999999999999999E-3</v>
      </c>
      <c r="M31" s="93">
        <f t="shared" si="1"/>
        <v>0</v>
      </c>
      <c r="N31" s="93" t="e">
        <f>INDEX(#REF!,MATCH(L31,$C$3:$C$37,0))</f>
        <v>#REF!</v>
      </c>
      <c r="O31" s="93" t="str">
        <f t="shared" si="2"/>
        <v/>
      </c>
      <c r="P31" s="100" t="e">
        <f>INDEX(#REF!,MATCH(L31,$C$3:$C$37,0))</f>
        <v>#REF!</v>
      </c>
      <c r="Q31" s="101" t="e">
        <f>INDEX(#REF!,MATCH(L31,$C$3:$C$37,0))</f>
        <v>#REF!</v>
      </c>
      <c r="R31" s="101" t="e">
        <f>INDEX(#REF!,MATCH(L31,$C$3:$C$37,0))</f>
        <v>#REF!</v>
      </c>
      <c r="S31" s="101" t="e">
        <f>INDEX(#REF!,MATCH(L31,$C$3:$C$37,0))</f>
        <v>#REF!</v>
      </c>
      <c r="T31" s="101" t="e">
        <f>INDEX(#REF!,MATCH(L31,$C$3:$C$37,0))</f>
        <v>#REF!</v>
      </c>
      <c r="U31" s="102" t="e">
        <f>INDEX(#REF!,MATCH(L31,$C$3:$C$37,0))&amp;""</f>
        <v>#REF!</v>
      </c>
      <c r="V31" s="102" t="str">
        <f t="shared" si="3"/>
        <v/>
      </c>
    </row>
    <row r="32" spans="2:22">
      <c r="B32" s="88">
        <v>30</v>
      </c>
      <c r="C32" s="96">
        <f t="shared" si="0"/>
        <v>3.0000000000000001E-3</v>
      </c>
      <c r="D32" s="96"/>
      <c r="E32" s="97"/>
      <c r="F32" s="97"/>
      <c r="G32" s="97"/>
      <c r="H32" s="97"/>
      <c r="I32" s="97"/>
      <c r="J32" s="105"/>
      <c r="L32" s="99">
        <f t="shared" si="4"/>
        <v>1.6000000000000001E-3</v>
      </c>
      <c r="M32" s="93">
        <f t="shared" si="1"/>
        <v>0</v>
      </c>
      <c r="N32" s="93" t="e">
        <f>INDEX(#REF!,MATCH(L32,$C$3:$C$37,0))</f>
        <v>#REF!</v>
      </c>
      <c r="O32" s="93" t="str">
        <f t="shared" si="2"/>
        <v/>
      </c>
      <c r="P32" s="100" t="e">
        <f>INDEX(#REF!,MATCH(L32,$C$3:$C$37,0))</f>
        <v>#REF!</v>
      </c>
      <c r="Q32" s="101" t="e">
        <f>INDEX(#REF!,MATCH(L32,$C$3:$C$37,0))</f>
        <v>#REF!</v>
      </c>
      <c r="R32" s="101" t="e">
        <f>INDEX(#REF!,MATCH(L32,$C$3:$C$37,0))</f>
        <v>#REF!</v>
      </c>
      <c r="S32" s="101" t="e">
        <f>INDEX(#REF!,MATCH(L32,$C$3:$C$37,0))</f>
        <v>#REF!</v>
      </c>
      <c r="T32" s="101" t="e">
        <f>INDEX(#REF!,MATCH(L32,$C$3:$C$37,0))</f>
        <v>#REF!</v>
      </c>
      <c r="U32" s="102" t="e">
        <f>INDEX(#REF!,MATCH(L32,$C$3:$C$37,0))&amp;""</f>
        <v>#REF!</v>
      </c>
      <c r="V32" s="102" t="str">
        <f t="shared" si="3"/>
        <v/>
      </c>
    </row>
    <row r="33" spans="2:22">
      <c r="B33" s="88">
        <v>31</v>
      </c>
      <c r="C33" s="96">
        <f t="shared" si="0"/>
        <v>3.0999999999999999E-3</v>
      </c>
      <c r="D33" s="96"/>
      <c r="E33" s="97"/>
      <c r="F33" s="97"/>
      <c r="G33" s="97"/>
      <c r="H33" s="97"/>
      <c r="I33" s="97"/>
      <c r="J33" s="105"/>
      <c r="L33" s="99">
        <f t="shared" si="4"/>
        <v>1.5E-3</v>
      </c>
      <c r="M33" s="93">
        <f t="shared" si="1"/>
        <v>0</v>
      </c>
      <c r="N33" s="93" t="e">
        <f>INDEX(#REF!,MATCH(L33,$C$3:$C$37,0))</f>
        <v>#REF!</v>
      </c>
      <c r="O33" s="93" t="str">
        <f t="shared" si="2"/>
        <v/>
      </c>
      <c r="P33" s="100" t="e">
        <f>INDEX(#REF!,MATCH(L33,$C$3:$C$37,0))</f>
        <v>#REF!</v>
      </c>
      <c r="Q33" s="101" t="e">
        <f>INDEX(#REF!,MATCH(L33,$C$3:$C$37,0))</f>
        <v>#REF!</v>
      </c>
      <c r="R33" s="101" t="e">
        <f>INDEX(#REF!,MATCH(L33,$C$3:$C$37,0))</f>
        <v>#REF!</v>
      </c>
      <c r="S33" s="101" t="e">
        <f>INDEX(#REF!,MATCH(L33,$C$3:$C$37,0))</f>
        <v>#REF!</v>
      </c>
      <c r="T33" s="101" t="e">
        <f>INDEX(#REF!,MATCH(L33,$C$3:$C$37,0))</f>
        <v>#REF!</v>
      </c>
      <c r="U33" s="102" t="e">
        <f>INDEX(#REF!,MATCH(L33,$C$3:$C$37,0))&amp;""</f>
        <v>#REF!</v>
      </c>
      <c r="V33" s="102" t="str">
        <f t="shared" si="3"/>
        <v/>
      </c>
    </row>
    <row r="34" spans="2:22">
      <c r="B34" s="88">
        <v>32</v>
      </c>
      <c r="C34" s="96">
        <f t="shared" si="0"/>
        <v>3.2000000000000002E-3</v>
      </c>
      <c r="D34" s="96"/>
      <c r="E34" s="97"/>
      <c r="F34" s="97"/>
      <c r="G34" s="97"/>
      <c r="H34" s="97"/>
      <c r="I34" s="97"/>
      <c r="J34" s="105"/>
      <c r="L34" s="99">
        <f t="shared" si="4"/>
        <v>1.4E-3</v>
      </c>
      <c r="M34" s="93">
        <f t="shared" si="1"/>
        <v>0</v>
      </c>
      <c r="N34" s="93" t="e">
        <f>INDEX(#REF!,MATCH(L34,$C$3:$C$37,0))</f>
        <v>#REF!</v>
      </c>
      <c r="O34" s="93" t="str">
        <f t="shared" si="2"/>
        <v/>
      </c>
      <c r="P34" s="100" t="e">
        <f>INDEX(#REF!,MATCH(L34,$C$3:$C$37,0))</f>
        <v>#REF!</v>
      </c>
      <c r="Q34" s="101" t="e">
        <f>INDEX(#REF!,MATCH(L34,$C$3:$C$37,0))</f>
        <v>#REF!</v>
      </c>
      <c r="R34" s="101" t="e">
        <f>INDEX(#REF!,MATCH(L34,$C$3:$C$37,0))</f>
        <v>#REF!</v>
      </c>
      <c r="S34" s="101" t="e">
        <f>INDEX(#REF!,MATCH(L34,$C$3:$C$37,0))</f>
        <v>#REF!</v>
      </c>
      <c r="T34" s="101" t="e">
        <f>INDEX(#REF!,MATCH(L34,$C$3:$C$37,0))</f>
        <v>#REF!</v>
      </c>
      <c r="U34" s="102" t="e">
        <f>INDEX(#REF!,MATCH(L34,$C$3:$C$37,0))&amp;""</f>
        <v>#REF!</v>
      </c>
      <c r="V34" s="102" t="str">
        <f t="shared" si="3"/>
        <v/>
      </c>
    </row>
    <row r="35" spans="2:22">
      <c r="B35" s="88">
        <v>33</v>
      </c>
      <c r="C35" s="96">
        <f t="shared" si="0"/>
        <v>3.3E-3</v>
      </c>
      <c r="D35" s="96"/>
      <c r="E35" s="97"/>
      <c r="F35" s="97"/>
      <c r="G35" s="97"/>
      <c r="H35" s="97"/>
      <c r="I35" s="97"/>
      <c r="J35" s="105"/>
      <c r="L35" s="99">
        <f t="shared" si="4"/>
        <v>1.2999999999999999E-3</v>
      </c>
      <c r="M35" s="93">
        <f t="shared" si="1"/>
        <v>0</v>
      </c>
      <c r="N35" s="93" t="e">
        <f>INDEX(#REF!,MATCH(L35,$C$3:$C$37,0))</f>
        <v>#REF!</v>
      </c>
      <c r="O35" s="93" t="str">
        <f t="shared" si="2"/>
        <v/>
      </c>
      <c r="P35" s="100" t="e">
        <f>INDEX(#REF!,MATCH(L35,$C$3:$C$37,0))</f>
        <v>#REF!</v>
      </c>
      <c r="Q35" s="101" t="e">
        <f>INDEX(#REF!,MATCH(L35,$C$3:$C$37,0))</f>
        <v>#REF!</v>
      </c>
      <c r="R35" s="101" t="e">
        <f>INDEX(#REF!,MATCH(L35,$C$3:$C$37,0))</f>
        <v>#REF!</v>
      </c>
      <c r="S35" s="101" t="e">
        <f>INDEX(#REF!,MATCH(L35,$C$3:$C$37,0))</f>
        <v>#REF!</v>
      </c>
      <c r="T35" s="101" t="e">
        <f>INDEX(#REF!,MATCH(L35,$C$3:$C$37,0))</f>
        <v>#REF!</v>
      </c>
      <c r="U35" s="102" t="e">
        <f>INDEX(#REF!,MATCH(L35,$C$3:$C$37,0))&amp;""</f>
        <v>#REF!</v>
      </c>
      <c r="V35" s="102" t="str">
        <f t="shared" si="3"/>
        <v/>
      </c>
    </row>
    <row r="36" spans="2:22">
      <c r="B36" s="88">
        <v>34</v>
      </c>
      <c r="C36" s="96">
        <f t="shared" si="0"/>
        <v>3.3999999999999998E-3</v>
      </c>
      <c r="D36" s="96"/>
      <c r="E36" s="97"/>
      <c r="F36" s="97"/>
      <c r="G36" s="97"/>
      <c r="H36" s="97"/>
      <c r="I36" s="97"/>
      <c r="J36" s="105"/>
      <c r="L36" s="99">
        <f t="shared" si="4"/>
        <v>1.1999999999999999E-3</v>
      </c>
      <c r="M36" s="93">
        <f t="shared" si="1"/>
        <v>0</v>
      </c>
      <c r="N36" s="93" t="e">
        <f>INDEX(#REF!,MATCH(L36,$C$3:$C$37,0))</f>
        <v>#REF!</v>
      </c>
      <c r="O36" s="93" t="str">
        <f t="shared" si="2"/>
        <v/>
      </c>
      <c r="P36" s="100" t="e">
        <f>INDEX(#REF!,MATCH(L36,$C$3:$C$37,0))</f>
        <v>#REF!</v>
      </c>
      <c r="Q36" s="101" t="e">
        <f>INDEX(#REF!,MATCH(L36,$C$3:$C$37,0))</f>
        <v>#REF!</v>
      </c>
      <c r="R36" s="101" t="e">
        <f>INDEX(#REF!,MATCH(L36,$C$3:$C$37,0))</f>
        <v>#REF!</v>
      </c>
      <c r="S36" s="101" t="e">
        <f>INDEX(#REF!,MATCH(L36,$C$3:$C$37,0))</f>
        <v>#REF!</v>
      </c>
      <c r="T36" s="101" t="e">
        <f>INDEX(#REF!,MATCH(L36,$C$3:$C$37,0))</f>
        <v>#REF!</v>
      </c>
      <c r="U36" s="102" t="e">
        <f>INDEX(#REF!,MATCH(L36,$C$3:$C$37,0))&amp;""</f>
        <v>#REF!</v>
      </c>
      <c r="V36" s="102" t="str">
        <f t="shared" si="3"/>
        <v/>
      </c>
    </row>
    <row r="37" spans="2:22">
      <c r="B37" s="88">
        <v>35</v>
      </c>
      <c r="C37" s="96">
        <f t="shared" si="0"/>
        <v>3.5000000000000001E-3</v>
      </c>
      <c r="D37" s="96"/>
      <c r="E37" s="97"/>
      <c r="F37" s="97"/>
      <c r="G37" s="97"/>
      <c r="H37" s="97"/>
      <c r="I37" s="97"/>
      <c r="J37" s="105"/>
      <c r="L37" s="99">
        <f t="shared" si="4"/>
        <v>1.1000000000000001E-3</v>
      </c>
      <c r="M37" s="93">
        <f t="shared" si="1"/>
        <v>0</v>
      </c>
      <c r="N37" s="93" t="e">
        <f>INDEX(#REF!,MATCH(L37,$C$3:$C$37,0))</f>
        <v>#REF!</v>
      </c>
      <c r="O37" s="93" t="str">
        <f t="shared" si="2"/>
        <v/>
      </c>
      <c r="P37" s="100" t="e">
        <f>INDEX(#REF!,MATCH(L37,$C$3:$C$37,0))</f>
        <v>#REF!</v>
      </c>
      <c r="Q37" s="101" t="e">
        <f>INDEX(#REF!,MATCH(L37,$C$3:$C$37,0))</f>
        <v>#REF!</v>
      </c>
      <c r="R37" s="101" t="e">
        <f>INDEX(#REF!,MATCH(L37,$C$3:$C$37,0))</f>
        <v>#REF!</v>
      </c>
      <c r="S37" s="101" t="e">
        <f>INDEX(#REF!,MATCH(L37,$C$3:$C$37,0))</f>
        <v>#REF!</v>
      </c>
      <c r="T37" s="101" t="e">
        <f>INDEX(#REF!,MATCH(L37,$C$3:$C$37,0))</f>
        <v>#REF!</v>
      </c>
      <c r="U37" s="102" t="e">
        <f>INDEX(#REF!,MATCH(L37,$C$3:$C$37,0))&amp;""</f>
        <v>#REF!</v>
      </c>
      <c r="V37" s="102" t="str">
        <f t="shared" si="3"/>
        <v/>
      </c>
    </row>
    <row r="38" spans="2:22">
      <c r="C38" s="106"/>
      <c r="D38" s="106"/>
      <c r="E38" s="106"/>
      <c r="F38" s="106"/>
      <c r="G38" s="106"/>
      <c r="H38" s="106"/>
      <c r="I38" s="106"/>
      <c r="J38" s="107"/>
    </row>
    <row r="39" spans="2:22">
      <c r="C39" s="106"/>
      <c r="D39" s="106"/>
      <c r="E39" s="106"/>
      <c r="F39" s="106"/>
      <c r="G39" s="106"/>
      <c r="H39" s="106"/>
      <c r="I39" s="106"/>
      <c r="J39" s="107"/>
    </row>
    <row r="40" spans="2:22">
      <c r="C40" s="106"/>
      <c r="D40" s="106"/>
      <c r="E40" s="106"/>
      <c r="F40" s="106"/>
      <c r="G40" s="106"/>
      <c r="H40" s="106"/>
      <c r="I40" s="106"/>
      <c r="J40" s="107"/>
    </row>
    <row r="41" spans="2:22">
      <c r="C41" s="106"/>
      <c r="D41" s="106"/>
      <c r="E41" s="106"/>
      <c r="F41" s="106"/>
      <c r="G41" s="106"/>
      <c r="H41" s="106"/>
      <c r="I41" s="106"/>
      <c r="J41" s="107"/>
    </row>
    <row r="42" spans="2:22">
      <c r="C42" s="106"/>
      <c r="D42" s="106"/>
      <c r="E42" s="106"/>
      <c r="F42" s="106"/>
      <c r="G42" s="106"/>
      <c r="H42" s="106"/>
      <c r="I42" s="106"/>
      <c r="J42" s="107"/>
    </row>
    <row r="43" spans="2:22">
      <c r="C43" s="106"/>
      <c r="D43" s="106"/>
      <c r="E43" s="106"/>
      <c r="F43" s="106"/>
      <c r="G43" s="106"/>
      <c r="H43" s="106"/>
      <c r="I43" s="106"/>
      <c r="J43" s="107"/>
    </row>
    <row r="44" spans="2:22">
      <c r="C44" s="106"/>
      <c r="D44" s="106"/>
      <c r="E44" s="106"/>
      <c r="F44" s="106"/>
      <c r="G44" s="106"/>
      <c r="H44" s="106"/>
      <c r="I44" s="106"/>
      <c r="J44" s="107"/>
    </row>
    <row r="45" spans="2:22">
      <c r="C45" s="106"/>
      <c r="D45" s="106"/>
      <c r="E45" s="106"/>
      <c r="F45" s="106"/>
      <c r="G45" s="106"/>
      <c r="H45" s="106"/>
      <c r="I45" s="106"/>
      <c r="J45" s="107"/>
    </row>
    <row r="46" spans="2:22">
      <c r="C46" s="106"/>
      <c r="D46" s="106"/>
      <c r="E46" s="106"/>
      <c r="F46" s="106"/>
      <c r="G46" s="106"/>
      <c r="H46" s="106"/>
      <c r="I46" s="106"/>
      <c r="J46" s="107"/>
    </row>
    <row r="47" spans="2:22">
      <c r="C47" s="106"/>
      <c r="D47" s="106"/>
      <c r="E47" s="106"/>
      <c r="F47" s="108"/>
      <c r="G47" s="108"/>
      <c r="H47" s="108"/>
      <c r="I47" s="108"/>
      <c r="J47" s="109"/>
    </row>
    <row r="48" spans="2:22">
      <c r="C48" s="106"/>
      <c r="D48" s="106"/>
      <c r="E48" s="106"/>
      <c r="F48" s="108"/>
      <c r="G48" s="108"/>
      <c r="H48" s="108"/>
      <c r="I48" s="108"/>
      <c r="J48" s="109"/>
    </row>
    <row r="49" spans="3:10">
      <c r="C49" s="106"/>
      <c r="D49" s="106"/>
      <c r="E49" s="106"/>
      <c r="F49" s="108"/>
      <c r="G49" s="108"/>
      <c r="H49" s="108"/>
      <c r="I49" s="108"/>
      <c r="J49" s="109"/>
    </row>
    <row r="50" spans="3:10">
      <c r="C50" s="106"/>
      <c r="D50" s="106"/>
      <c r="E50" s="106"/>
      <c r="F50" s="108"/>
      <c r="G50" s="108"/>
      <c r="H50" s="108"/>
      <c r="I50" s="108"/>
      <c r="J50" s="109"/>
    </row>
    <row r="51" spans="3:10">
      <c r="C51" s="106"/>
      <c r="D51" s="106"/>
      <c r="E51" s="106"/>
      <c r="F51" s="108"/>
      <c r="G51" s="108"/>
      <c r="H51" s="108"/>
      <c r="I51" s="108"/>
      <c r="J51" s="109"/>
    </row>
    <row r="52" spans="3:10">
      <c r="C52" s="106"/>
      <c r="D52" s="106"/>
      <c r="E52" s="106"/>
      <c r="F52" s="108"/>
      <c r="G52" s="108"/>
      <c r="H52" s="108"/>
      <c r="I52" s="108"/>
      <c r="J52" s="109"/>
    </row>
    <row r="53" spans="3:10">
      <c r="C53" s="106"/>
      <c r="D53" s="106"/>
      <c r="E53" s="106"/>
      <c r="F53" s="108"/>
      <c r="G53" s="108"/>
      <c r="H53" s="108"/>
      <c r="I53" s="108"/>
      <c r="J53" s="109"/>
    </row>
    <row r="54" spans="3:10">
      <c r="C54" s="106"/>
      <c r="D54" s="106"/>
      <c r="E54" s="106"/>
      <c r="F54" s="108"/>
      <c r="G54" s="108"/>
      <c r="H54" s="108"/>
      <c r="I54" s="108"/>
      <c r="J54" s="109"/>
    </row>
    <row r="55" spans="3:10">
      <c r="C55" s="106"/>
      <c r="D55" s="106"/>
      <c r="E55" s="106"/>
      <c r="F55" s="108"/>
      <c r="G55" s="108"/>
      <c r="H55" s="108"/>
      <c r="I55" s="108"/>
      <c r="J55" s="109"/>
    </row>
    <row r="56" spans="3:10">
      <c r="C56" s="106"/>
      <c r="D56" s="106"/>
      <c r="E56" s="106"/>
      <c r="F56" s="108"/>
      <c r="G56" s="108"/>
      <c r="H56" s="108"/>
      <c r="I56" s="108"/>
      <c r="J56" s="109"/>
    </row>
    <row r="57" spans="3:10">
      <c r="C57" s="106"/>
      <c r="D57" s="106"/>
      <c r="E57" s="106"/>
      <c r="F57" s="108"/>
      <c r="G57" s="108"/>
      <c r="H57" s="108"/>
      <c r="I57" s="108"/>
      <c r="J57" s="109"/>
    </row>
    <row r="58" spans="3:10">
      <c r="C58" s="106"/>
      <c r="D58" s="106"/>
      <c r="E58" s="106"/>
      <c r="F58" s="108"/>
      <c r="G58" s="108"/>
      <c r="H58" s="108"/>
      <c r="I58" s="108"/>
      <c r="J58" s="109"/>
    </row>
    <row r="59" spans="3:10">
      <c r="C59" s="106"/>
      <c r="D59" s="106"/>
      <c r="E59" s="106"/>
      <c r="F59" s="108"/>
      <c r="G59" s="108"/>
      <c r="H59" s="108"/>
      <c r="I59" s="108"/>
      <c r="J59" s="109"/>
    </row>
    <row r="60" spans="3:10">
      <c r="C60" s="106"/>
      <c r="D60" s="106"/>
      <c r="E60" s="106"/>
      <c r="F60" s="108"/>
      <c r="G60" s="108"/>
      <c r="H60" s="108"/>
      <c r="I60" s="108"/>
      <c r="J60" s="109"/>
    </row>
    <row r="61" spans="3:10">
      <c r="C61" s="106"/>
      <c r="D61" s="106"/>
      <c r="E61" s="106"/>
      <c r="F61" s="108"/>
      <c r="G61" s="108"/>
      <c r="H61" s="108"/>
      <c r="I61" s="108"/>
      <c r="J61" s="109"/>
    </row>
    <row r="62" spans="3:10">
      <c r="C62" s="106"/>
      <c r="D62" s="106"/>
      <c r="E62" s="106"/>
      <c r="F62" s="108"/>
      <c r="G62" s="108"/>
      <c r="H62" s="108"/>
      <c r="I62" s="108"/>
      <c r="J62" s="109"/>
    </row>
    <row r="63" spans="3:10">
      <c r="C63" s="106"/>
      <c r="D63" s="106"/>
      <c r="E63" s="106"/>
      <c r="F63" s="108"/>
      <c r="G63" s="108"/>
      <c r="H63" s="108"/>
      <c r="I63" s="108"/>
      <c r="J63" s="109"/>
    </row>
    <row r="64" spans="3:10">
      <c r="C64" s="106"/>
      <c r="D64" s="106"/>
      <c r="E64" s="106"/>
      <c r="F64" s="108"/>
      <c r="G64" s="108"/>
      <c r="H64" s="108"/>
      <c r="I64" s="108"/>
      <c r="J64" s="109"/>
    </row>
    <row r="65" spans="3:10">
      <c r="C65" s="106"/>
      <c r="D65" s="106"/>
      <c r="E65" s="106"/>
      <c r="F65" s="108"/>
      <c r="G65" s="108"/>
      <c r="H65" s="108"/>
      <c r="I65" s="108"/>
      <c r="J65" s="109"/>
    </row>
    <row r="66" spans="3:10">
      <c r="C66" s="106"/>
      <c r="D66" s="106"/>
      <c r="E66" s="106"/>
      <c r="F66" s="108"/>
      <c r="G66" s="108"/>
      <c r="H66" s="108"/>
      <c r="I66" s="108"/>
      <c r="J66" s="109"/>
    </row>
    <row r="67" spans="3:10">
      <c r="C67" s="106"/>
      <c r="D67" s="106"/>
      <c r="E67" s="106"/>
      <c r="F67" s="108"/>
      <c r="G67" s="108"/>
      <c r="H67" s="108"/>
      <c r="I67" s="108"/>
      <c r="J67" s="109"/>
    </row>
    <row r="68" spans="3:10">
      <c r="C68" s="106"/>
      <c r="D68" s="106"/>
      <c r="E68" s="106"/>
      <c r="F68" s="108"/>
      <c r="G68" s="108"/>
      <c r="H68" s="108"/>
      <c r="I68" s="108"/>
      <c r="J68" s="109"/>
    </row>
    <row r="69" spans="3:10">
      <c r="C69" s="106"/>
      <c r="D69" s="106"/>
      <c r="E69" s="106"/>
      <c r="F69" s="108"/>
      <c r="G69" s="108"/>
      <c r="H69" s="108"/>
      <c r="I69" s="108"/>
      <c r="J69" s="109"/>
    </row>
    <row r="70" spans="3:10">
      <c r="C70" s="106"/>
      <c r="D70" s="106"/>
      <c r="E70" s="106"/>
      <c r="F70" s="108"/>
      <c r="G70" s="108"/>
      <c r="H70" s="108"/>
      <c r="I70" s="108"/>
      <c r="J70" s="109"/>
    </row>
    <row r="71" spans="3:10">
      <c r="C71" s="106"/>
      <c r="D71" s="106"/>
      <c r="E71" s="106"/>
      <c r="F71" s="108"/>
      <c r="G71" s="108"/>
      <c r="H71" s="108"/>
      <c r="I71" s="108"/>
      <c r="J71" s="109"/>
    </row>
    <row r="72" spans="3:10">
      <c r="C72" s="106"/>
      <c r="D72" s="106"/>
      <c r="E72" s="106"/>
      <c r="F72" s="108"/>
      <c r="G72" s="108"/>
      <c r="H72" s="108"/>
      <c r="I72" s="108"/>
      <c r="J72" s="109"/>
    </row>
    <row r="73" spans="3:10">
      <c r="C73" s="106"/>
      <c r="D73" s="106"/>
      <c r="E73" s="106"/>
      <c r="F73" s="108"/>
      <c r="G73" s="108"/>
      <c r="H73" s="108"/>
      <c r="I73" s="108"/>
      <c r="J73" s="109"/>
    </row>
  </sheetData>
  <phoneticPr fontId="1"/>
  <pageMargins left="0.70866141732283472" right="0.70866141732283472" top="0.39370078740157483" bottom="0.19685039370078741" header="0.31496062992125984" footer="0.31496062992125984"/>
  <pageSetup paperSize="9" scale="64" orientation="landscape" horizontalDpi="300" verticalDpi="300" r:id="rId1"/>
  <headerFoot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2E7C-4F8D-4D54-87E3-FF0392F40D25}">
  <dimension ref="B2:R166"/>
  <sheetViews>
    <sheetView showGridLines="0" zoomScale="85" zoomScaleNormal="85" zoomScaleSheetLayoutView="85" workbookViewId="0">
      <selection activeCell="F16" sqref="F16"/>
    </sheetView>
  </sheetViews>
  <sheetFormatPr baseColWidth="10" defaultColWidth="8.83203125" defaultRowHeight="17"/>
  <cols>
    <col min="1" max="1" width="1.6640625" style="66" customWidth="1"/>
    <col min="2" max="2" width="4.83203125" style="66" hidden="1" customWidth="1"/>
    <col min="3" max="3" width="46.83203125" style="66" hidden="1" customWidth="1"/>
    <col min="4" max="4" width="14.33203125" style="66" customWidth="1"/>
    <col min="5" max="5" width="40.1640625" style="66" customWidth="1"/>
    <col min="6" max="6" width="67.83203125" style="12" customWidth="1"/>
    <col min="7" max="7" width="26.1640625" style="66" customWidth="1"/>
    <col min="8" max="8" width="12.33203125" style="66" hidden="1" customWidth="1"/>
    <col min="9" max="9" width="0" style="66" hidden="1" customWidth="1"/>
    <col min="10" max="10" width="8" style="66" hidden="1" customWidth="1"/>
    <col min="11" max="11" width="26.1640625" style="66" hidden="1" customWidth="1"/>
    <col min="12" max="13" width="0" style="66" hidden="1" customWidth="1"/>
    <col min="14" max="14" width="12.1640625" style="66" hidden="1" customWidth="1"/>
    <col min="15" max="15" width="13.83203125" style="66" hidden="1" customWidth="1"/>
    <col min="16" max="16" width="14" style="66" hidden="1" customWidth="1"/>
    <col min="17" max="17" width="26.5" style="66" hidden="1" customWidth="1"/>
    <col min="18" max="18" width="25.1640625" style="66" hidden="1" customWidth="1"/>
    <col min="19" max="16384" width="8.83203125" style="66"/>
  </cols>
  <sheetData>
    <row r="2" spans="2:18" ht="33" customHeight="1">
      <c r="D2" s="81" t="s">
        <v>34</v>
      </c>
      <c r="E2" s="117"/>
      <c r="F2" s="117"/>
    </row>
    <row r="3" spans="2:18" ht="34.25" customHeight="1">
      <c r="D3" s="81" t="s">
        <v>35</v>
      </c>
      <c r="E3" s="117" t="s">
        <v>57</v>
      </c>
      <c r="F3" s="117"/>
    </row>
    <row r="4" spans="2:18" ht="33.5" customHeight="1">
      <c r="C4" s="3"/>
      <c r="D4" s="2"/>
      <c r="E4" s="1"/>
      <c r="F4" s="80"/>
    </row>
    <row r="5" spans="2:18" ht="24.75" customHeight="1">
      <c r="B5" s="66" t="s">
        <v>31</v>
      </c>
      <c r="C5" s="66" t="s">
        <v>33</v>
      </c>
      <c r="D5" s="4" t="s">
        <v>8</v>
      </c>
      <c r="E5" s="71" t="s">
        <v>36</v>
      </c>
      <c r="F5" s="72" t="s">
        <v>16</v>
      </c>
      <c r="H5" s="6" t="s">
        <v>32</v>
      </c>
      <c r="I5" s="4" t="s">
        <v>8</v>
      </c>
      <c r="J5" s="5" t="s">
        <v>0</v>
      </c>
      <c r="K5" s="5" t="s">
        <v>1</v>
      </c>
      <c r="L5" s="5" t="s">
        <v>2</v>
      </c>
      <c r="M5" s="5" t="s">
        <v>3</v>
      </c>
      <c r="N5" s="5" t="s">
        <v>4</v>
      </c>
      <c r="O5" s="5" t="s">
        <v>5</v>
      </c>
      <c r="P5" s="5" t="s">
        <v>7</v>
      </c>
      <c r="Q5" s="13" t="s">
        <v>6</v>
      </c>
      <c r="R5" s="13" t="s">
        <v>16</v>
      </c>
    </row>
    <row r="6" spans="2:18">
      <c r="B6" s="66">
        <v>1</v>
      </c>
      <c r="C6" s="69">
        <f t="shared" ref="C6:C69" si="0">D6+B6/10000</f>
        <v>15.0001</v>
      </c>
      <c r="D6" s="82">
        <v>15</v>
      </c>
      <c r="E6" s="112" t="s">
        <v>115</v>
      </c>
      <c r="F6" s="75"/>
      <c r="H6" s="70">
        <f>LARGE($C$6:$C$83,ROW(A1))</f>
        <v>25.000299999999999</v>
      </c>
      <c r="I6" s="6">
        <f t="shared" ref="I6:I69" si="1">INDEX($D$6:$D$83,MATCH(H6,$C$6:$C$83,0))</f>
        <v>25</v>
      </c>
      <c r="J6" s="6" t="e">
        <f>INDEX(#REF!,MATCH(H6,$C$6:$C$83,0))</f>
        <v>#REF!</v>
      </c>
      <c r="K6" s="6" t="str">
        <f t="shared" ref="K6:K69" si="2">INDEX($E$6:$E$83,MATCH(H6,$C$6:$C$83,0))&amp;""</f>
        <v>鶏胸肉</v>
      </c>
      <c r="L6" s="65" t="e">
        <f>INDEX(#REF!,MATCH(H6,$C$6:$C$83,0))</f>
        <v>#REF!</v>
      </c>
      <c r="M6" s="67" t="e">
        <f>INDEX(#REF!,MATCH(H6,$C$6:$C$83,0))</f>
        <v>#REF!</v>
      </c>
      <c r="N6" s="67" t="e">
        <f>INDEX(#REF!,MATCH(H6,$C$6:$C$83,0))</f>
        <v>#REF!</v>
      </c>
      <c r="O6" s="67" t="e">
        <f>INDEX(#REF!,MATCH(H6,$C$6:$C$83,0))</f>
        <v>#REF!</v>
      </c>
      <c r="P6" s="67" t="e">
        <f>INDEX(#REF!,MATCH(H6,$C$6:$C$83,0))</f>
        <v>#REF!</v>
      </c>
      <c r="Q6" s="68" t="e">
        <f>INDEX(#REF!,MATCH(H6,$C$6:$C$83,0))&amp;""</f>
        <v>#REF!</v>
      </c>
      <c r="R6" s="68" t="str">
        <f t="shared" ref="R6:R69" si="3">INDEX($F$6:$F$83,MATCH(H6,$C$6:$C$83,0))&amp;""</f>
        <v/>
      </c>
    </row>
    <row r="7" spans="2:18">
      <c r="B7" s="66">
        <v>2</v>
      </c>
      <c r="C7" s="69">
        <f t="shared" si="0"/>
        <v>16.0002</v>
      </c>
      <c r="D7" s="82">
        <v>16</v>
      </c>
      <c r="E7" s="112" t="s">
        <v>116</v>
      </c>
      <c r="F7" s="75"/>
      <c r="H7" s="70" t="e">
        <f>LARGE($C$6:$C$83,ROW(#REF!))</f>
        <v>#REF!</v>
      </c>
      <c r="I7" s="6" t="e">
        <f t="shared" si="1"/>
        <v>#REF!</v>
      </c>
      <c r="J7" s="6" t="e">
        <f>INDEX(#REF!,MATCH(H7,$C$6:$C$83,0))</f>
        <v>#REF!</v>
      </c>
      <c r="K7" s="6" t="e">
        <f t="shared" si="2"/>
        <v>#REF!</v>
      </c>
      <c r="L7" s="65" t="e">
        <f>INDEX(#REF!,MATCH(H7,$C$6:$C$83,0))</f>
        <v>#REF!</v>
      </c>
      <c r="M7" s="67" t="e">
        <f>INDEX(#REF!,MATCH(H7,$C$6:$C$83,0))</f>
        <v>#REF!</v>
      </c>
      <c r="N7" s="67" t="e">
        <f>INDEX(#REF!,MATCH(H7,$C$6:$C$83,0))</f>
        <v>#REF!</v>
      </c>
      <c r="O7" s="67" t="e">
        <f>INDEX(#REF!,MATCH(H7,$C$6:$C$83,0))</f>
        <v>#REF!</v>
      </c>
      <c r="P7" s="67" t="e">
        <f>INDEX(#REF!,MATCH(H7,$C$6:$C$83,0))</f>
        <v>#REF!</v>
      </c>
      <c r="Q7" s="68" t="e">
        <f>INDEX(#REF!,MATCH(H7,$C$6:$C$83,0))&amp;""</f>
        <v>#REF!</v>
      </c>
      <c r="R7" s="68" t="e">
        <f t="shared" si="3"/>
        <v>#REF!</v>
      </c>
    </row>
    <row r="8" spans="2:18">
      <c r="B8" s="66">
        <v>3</v>
      </c>
      <c r="C8" s="69">
        <f t="shared" si="0"/>
        <v>25.000299999999999</v>
      </c>
      <c r="D8" s="82">
        <v>25</v>
      </c>
      <c r="E8" s="112" t="s">
        <v>109</v>
      </c>
      <c r="F8" s="75"/>
      <c r="H8" s="70" t="e">
        <f>LARGE($C$6:$C$83,ROW(#REF!))</f>
        <v>#REF!</v>
      </c>
      <c r="I8" s="6" t="e">
        <f t="shared" si="1"/>
        <v>#REF!</v>
      </c>
      <c r="J8" s="6" t="e">
        <f>INDEX(#REF!,MATCH(H8,$C$6:$C$83,0))</f>
        <v>#REF!</v>
      </c>
      <c r="K8" s="6" t="e">
        <f t="shared" si="2"/>
        <v>#REF!</v>
      </c>
      <c r="L8" s="65" t="e">
        <f>INDEX(#REF!,MATCH(H8,$C$6:$C$83,0))</f>
        <v>#REF!</v>
      </c>
      <c r="M8" s="67" t="e">
        <f>INDEX(#REF!,MATCH(H8,$C$6:$C$83,0))</f>
        <v>#REF!</v>
      </c>
      <c r="N8" s="67" t="e">
        <f>INDEX(#REF!,MATCH(H8,$C$6:$C$83,0))</f>
        <v>#REF!</v>
      </c>
      <c r="O8" s="67" t="e">
        <f>INDEX(#REF!,MATCH(H8,$C$6:$C$83,0))</f>
        <v>#REF!</v>
      </c>
      <c r="P8" s="67" t="e">
        <f>INDEX(#REF!,MATCH(H8,$C$6:$C$83,0))</f>
        <v>#REF!</v>
      </c>
      <c r="Q8" s="68" t="e">
        <f>INDEX(#REF!,MATCH(H8,$C$6:$C$83,0))&amp;""</f>
        <v>#REF!</v>
      </c>
      <c r="R8" s="68" t="e">
        <f t="shared" si="3"/>
        <v>#REF!</v>
      </c>
    </row>
    <row r="9" spans="2:18">
      <c r="B9" s="66">
        <v>4</v>
      </c>
      <c r="C9" s="69">
        <f t="shared" si="0"/>
        <v>20.000399999999999</v>
      </c>
      <c r="D9" s="82">
        <v>20</v>
      </c>
      <c r="E9" s="112" t="s">
        <v>117</v>
      </c>
      <c r="F9" s="75" t="s">
        <v>143</v>
      </c>
      <c r="H9" s="70" t="e">
        <f>LARGE($C$6:$C$83,ROW(#REF!))</f>
        <v>#REF!</v>
      </c>
      <c r="I9" s="6" t="e">
        <f t="shared" si="1"/>
        <v>#REF!</v>
      </c>
      <c r="J9" s="6" t="e">
        <f>INDEX(#REF!,MATCH(H9,$C$6:$C$83,0))</f>
        <v>#REF!</v>
      </c>
      <c r="K9" s="6" t="e">
        <f t="shared" si="2"/>
        <v>#REF!</v>
      </c>
      <c r="L9" s="65" t="e">
        <f>INDEX(#REF!,MATCH(H9,$C$6:$C$83,0))</f>
        <v>#REF!</v>
      </c>
      <c r="M9" s="67" t="e">
        <f>INDEX(#REF!,MATCH(H9,$C$6:$C$83,0))</f>
        <v>#REF!</v>
      </c>
      <c r="N9" s="67" t="e">
        <f>INDEX(#REF!,MATCH(H9,$C$6:$C$83,0))</f>
        <v>#REF!</v>
      </c>
      <c r="O9" s="67" t="e">
        <f>INDEX(#REF!,MATCH(H9,$C$6:$C$83,0))</f>
        <v>#REF!</v>
      </c>
      <c r="P9" s="67" t="e">
        <f>INDEX(#REF!,MATCH(H9,$C$6:$C$83,0))</f>
        <v>#REF!</v>
      </c>
      <c r="Q9" s="68" t="e">
        <f>INDEX(#REF!,MATCH(H9,$C$6:$C$83,0))&amp;""</f>
        <v>#REF!</v>
      </c>
      <c r="R9" s="68" t="e">
        <f t="shared" si="3"/>
        <v>#REF!</v>
      </c>
    </row>
    <row r="10" spans="2:18">
      <c r="B10" s="66">
        <v>5</v>
      </c>
      <c r="C10" s="69">
        <f t="shared" si="0"/>
        <v>13.000500000000001</v>
      </c>
      <c r="D10" s="82">
        <v>13</v>
      </c>
      <c r="E10" s="112" t="s">
        <v>118</v>
      </c>
      <c r="F10" s="75" t="s">
        <v>138</v>
      </c>
      <c r="H10" s="70" t="e">
        <f>LARGE($C$6:$C$83,ROW(#REF!))</f>
        <v>#REF!</v>
      </c>
      <c r="I10" s="6" t="e">
        <f t="shared" si="1"/>
        <v>#REF!</v>
      </c>
      <c r="J10" s="6" t="e">
        <f>INDEX(#REF!,MATCH(H10,$C$6:$C$83,0))</f>
        <v>#REF!</v>
      </c>
      <c r="K10" s="6" t="e">
        <f t="shared" si="2"/>
        <v>#REF!</v>
      </c>
      <c r="L10" s="65" t="e">
        <f>INDEX(#REF!,MATCH(H10,$C$6:$C$83,0))</f>
        <v>#REF!</v>
      </c>
      <c r="M10" s="67" t="e">
        <f>INDEX(#REF!,MATCH(H10,$C$6:$C$83,0))</f>
        <v>#REF!</v>
      </c>
      <c r="N10" s="67" t="e">
        <f>INDEX(#REF!,MATCH(H10,$C$6:$C$83,0))</f>
        <v>#REF!</v>
      </c>
      <c r="O10" s="67" t="e">
        <f>INDEX(#REF!,MATCH(H10,$C$6:$C$83,0))</f>
        <v>#REF!</v>
      </c>
      <c r="P10" s="67" t="e">
        <f>INDEX(#REF!,MATCH(H10,$C$6:$C$83,0))</f>
        <v>#REF!</v>
      </c>
      <c r="Q10" s="68" t="e">
        <f>INDEX(#REF!,MATCH(H10,$C$6:$C$83,0))&amp;""</f>
        <v>#REF!</v>
      </c>
      <c r="R10" s="68" t="e">
        <f t="shared" si="3"/>
        <v>#REF!</v>
      </c>
    </row>
    <row r="11" spans="2:18">
      <c r="B11" s="66">
        <v>6</v>
      </c>
      <c r="C11" s="69">
        <f t="shared" si="0"/>
        <v>14.0006</v>
      </c>
      <c r="D11" s="82">
        <v>14</v>
      </c>
      <c r="E11" s="112" t="s">
        <v>119</v>
      </c>
      <c r="F11" s="75" t="s">
        <v>142</v>
      </c>
      <c r="H11" s="70">
        <f t="shared" ref="H11:H74" si="4">LARGE($C$6:$C$83,ROW(A4))</f>
        <v>15.0001</v>
      </c>
      <c r="I11" s="6">
        <f t="shared" si="1"/>
        <v>15</v>
      </c>
      <c r="J11" s="6" t="e">
        <f>INDEX(#REF!,MATCH(H11,$C$6:$C$83,0))</f>
        <v>#REF!</v>
      </c>
      <c r="K11" s="6" t="str">
        <f t="shared" si="2"/>
        <v>アボカド</v>
      </c>
      <c r="L11" s="65" t="e">
        <f>INDEX(#REF!,MATCH(H11,$C$6:$C$83,0))</f>
        <v>#REF!</v>
      </c>
      <c r="M11" s="67" t="e">
        <f>INDEX(#REF!,MATCH(H11,$C$6:$C$83,0))</f>
        <v>#REF!</v>
      </c>
      <c r="N11" s="67" t="e">
        <f>INDEX(#REF!,MATCH(H11,$C$6:$C$83,0))</f>
        <v>#REF!</v>
      </c>
      <c r="O11" s="67" t="e">
        <f>INDEX(#REF!,MATCH(H11,$C$6:$C$83,0))</f>
        <v>#REF!</v>
      </c>
      <c r="P11" s="67" t="e">
        <f>INDEX(#REF!,MATCH(H11,$C$6:$C$83,0))</f>
        <v>#REF!</v>
      </c>
      <c r="Q11" s="68" t="e">
        <f>INDEX(#REF!,MATCH(H11,$C$6:$C$83,0))&amp;""</f>
        <v>#REF!</v>
      </c>
      <c r="R11" s="68" t="str">
        <f t="shared" si="3"/>
        <v/>
      </c>
    </row>
    <row r="12" spans="2:18">
      <c r="B12" s="66">
        <v>7</v>
      </c>
      <c r="C12" s="69">
        <f t="shared" si="0"/>
        <v>2.5007000000000001</v>
      </c>
      <c r="D12" s="82">
        <v>2.5</v>
      </c>
      <c r="E12" s="112" t="s">
        <v>120</v>
      </c>
      <c r="F12" s="75" t="s">
        <v>141</v>
      </c>
      <c r="H12" s="70">
        <f t="shared" si="4"/>
        <v>14.0006</v>
      </c>
      <c r="I12" s="6">
        <f t="shared" si="1"/>
        <v>14</v>
      </c>
      <c r="J12" s="6" t="e">
        <f>INDEX(#REF!,MATCH(H12,$C$6:$C$83,0))</f>
        <v>#REF!</v>
      </c>
      <c r="K12" s="6" t="str">
        <f t="shared" si="2"/>
        <v>マヨネーズ</v>
      </c>
      <c r="L12" s="65" t="e">
        <f>INDEX(#REF!,MATCH(H12,$C$6:$C$83,0))</f>
        <v>#REF!</v>
      </c>
      <c r="M12" s="67" t="e">
        <f>INDEX(#REF!,MATCH(H12,$C$6:$C$83,0))</f>
        <v>#REF!</v>
      </c>
      <c r="N12" s="67" t="e">
        <f>INDEX(#REF!,MATCH(H12,$C$6:$C$83,0))</f>
        <v>#REF!</v>
      </c>
      <c r="O12" s="67" t="e">
        <f>INDEX(#REF!,MATCH(H12,$C$6:$C$83,0))</f>
        <v>#REF!</v>
      </c>
      <c r="P12" s="67" t="e">
        <f>INDEX(#REF!,MATCH(H12,$C$6:$C$83,0))</f>
        <v>#REF!</v>
      </c>
      <c r="Q12" s="68" t="e">
        <f>INDEX(#REF!,MATCH(H12,$C$6:$C$83,0))&amp;""</f>
        <v>#REF!</v>
      </c>
      <c r="R12" s="68" t="str">
        <f t="shared" si="3"/>
        <v>食用植物油脂（国内製造）、卵黄、醸造酢、食塩、香辛料/調味料（アミノ酸）、香辛料抽出物、（一部に卵・大豆・りんごを含む）</v>
      </c>
    </row>
    <row r="13" spans="2:18">
      <c r="B13" s="66">
        <v>8</v>
      </c>
      <c r="C13" s="69">
        <f t="shared" si="0"/>
        <v>5.0007999999999999</v>
      </c>
      <c r="D13" s="82">
        <v>5</v>
      </c>
      <c r="E13" s="112" t="s">
        <v>121</v>
      </c>
      <c r="F13" s="75" t="s">
        <v>139</v>
      </c>
      <c r="H13" s="70">
        <f t="shared" si="4"/>
        <v>13.000500000000001</v>
      </c>
      <c r="I13" s="6">
        <f t="shared" si="1"/>
        <v>13</v>
      </c>
      <c r="J13" s="6" t="e">
        <f>INDEX(#REF!,MATCH(H13,$C$6:$C$83,0))</f>
        <v>#REF!</v>
      </c>
      <c r="K13" s="6" t="str">
        <f t="shared" si="2"/>
        <v>コーンフレーク</v>
      </c>
      <c r="L13" s="65" t="e">
        <f>INDEX(#REF!,MATCH(H13,$C$6:$C$83,0))</f>
        <v>#REF!</v>
      </c>
      <c r="M13" s="67" t="e">
        <f>INDEX(#REF!,MATCH(H13,$C$6:$C$83,0))</f>
        <v>#REF!</v>
      </c>
      <c r="N13" s="67" t="e">
        <f>INDEX(#REF!,MATCH(H13,$C$6:$C$83,0))</f>
        <v>#REF!</v>
      </c>
      <c r="O13" s="67" t="e">
        <f>INDEX(#REF!,MATCH(H13,$C$6:$C$83,0))</f>
        <v>#REF!</v>
      </c>
      <c r="P13" s="67" t="e">
        <f>INDEX(#REF!,MATCH(H13,$C$6:$C$83,0))</f>
        <v>#REF!</v>
      </c>
      <c r="Q13" s="68" t="e">
        <f>INDEX(#REF!,MATCH(H13,$C$6:$C$83,0))&amp;""</f>
        <v>#REF!</v>
      </c>
      <c r="R13" s="68" t="str">
        <f t="shared" si="3"/>
        <v>コーングリッツ・砂糖・麦芽エキス</v>
      </c>
    </row>
    <row r="14" spans="2:18">
      <c r="B14" s="66">
        <v>9</v>
      </c>
      <c r="C14" s="69">
        <f>D14+B14/10000</f>
        <v>3.5009000000000001</v>
      </c>
      <c r="D14" s="82">
        <v>3.5</v>
      </c>
      <c r="E14" s="112" t="s">
        <v>122</v>
      </c>
      <c r="F14" s="75" t="s">
        <v>140</v>
      </c>
      <c r="H14" s="70">
        <f t="shared" si="4"/>
        <v>5.0007999999999999</v>
      </c>
      <c r="I14" s="6">
        <f t="shared" si="1"/>
        <v>5</v>
      </c>
      <c r="J14" s="6" t="e">
        <f>INDEX(#REF!,MATCH(H14,$C$6:$C$83,0))</f>
        <v>#REF!</v>
      </c>
      <c r="K14" s="6" t="str">
        <f t="shared" si="2"/>
        <v>ヨーグルト</v>
      </c>
      <c r="L14" s="65" t="e">
        <f>INDEX(#REF!,MATCH(H14,$C$6:$C$83,0))</f>
        <v>#REF!</v>
      </c>
      <c r="M14" s="67" t="e">
        <f>INDEX(#REF!,MATCH(H14,$C$6:$C$83,0))</f>
        <v>#REF!</v>
      </c>
      <c r="N14" s="67" t="e">
        <f>INDEX(#REF!,MATCH(H14,$C$6:$C$83,0))</f>
        <v>#REF!</v>
      </c>
      <c r="O14" s="67" t="e">
        <f>INDEX(#REF!,MATCH(H14,$C$6:$C$83,0))</f>
        <v>#REF!</v>
      </c>
      <c r="P14" s="67" t="e">
        <f>INDEX(#REF!,MATCH(H14,$C$6:$C$83,0))</f>
        <v>#REF!</v>
      </c>
      <c r="Q14" s="68" t="e">
        <f>INDEX(#REF!,MATCH(H14,$C$6:$C$83,0))&amp;""</f>
        <v>#REF!</v>
      </c>
      <c r="R14" s="68" t="str">
        <f t="shared" si="3"/>
        <v>生乳、乳製品</v>
      </c>
    </row>
    <row r="15" spans="2:18" ht="19">
      <c r="B15" s="66">
        <v>10</v>
      </c>
      <c r="C15" s="69">
        <f t="shared" si="0"/>
        <v>1.0009999999999999</v>
      </c>
      <c r="D15" s="82">
        <v>1</v>
      </c>
      <c r="E15" s="112" t="s">
        <v>92</v>
      </c>
      <c r="F15" s="113" t="s">
        <v>134</v>
      </c>
      <c r="H15" s="70">
        <f t="shared" si="4"/>
        <v>3.5009000000000001</v>
      </c>
      <c r="I15" s="6">
        <f t="shared" si="1"/>
        <v>3.5</v>
      </c>
      <c r="J15" s="6" t="e">
        <f>INDEX(#REF!,MATCH(H15,$C$6:$C$83,0))</f>
        <v>#REF!</v>
      </c>
      <c r="K15" s="6" t="str">
        <f t="shared" si="2"/>
        <v>はちみつ</v>
      </c>
      <c r="L15" s="65" t="e">
        <f>INDEX(#REF!,MATCH(H15,$C$6:$C$83,0))</f>
        <v>#REF!</v>
      </c>
      <c r="M15" s="67" t="e">
        <f>INDEX(#REF!,MATCH(H15,$C$6:$C$83,0))</f>
        <v>#REF!</v>
      </c>
      <c r="N15" s="67" t="e">
        <f>INDEX(#REF!,MATCH(H15,$C$6:$C$83,0))</f>
        <v>#REF!</v>
      </c>
      <c r="O15" s="67" t="e">
        <f>INDEX(#REF!,MATCH(H15,$C$6:$C$83,0))</f>
        <v>#REF!</v>
      </c>
      <c r="P15" s="67" t="e">
        <f>INDEX(#REF!,MATCH(H15,$C$6:$C$83,0))</f>
        <v>#REF!</v>
      </c>
      <c r="Q15" s="68" t="e">
        <f>INDEX(#REF!,MATCH(H15,$C$6:$C$83,0))&amp;""</f>
        <v>#REF!</v>
      </c>
      <c r="R15" s="68" t="str">
        <f t="shared" si="3"/>
        <v>はちみつ 原材料：はちみつ(中国、アルゼンチン、ニュージーランド、カナダ、他の国)</v>
      </c>
    </row>
    <row r="16" spans="2:18">
      <c r="B16" s="66">
        <v>11</v>
      </c>
      <c r="C16" s="69">
        <f t="shared" si="0"/>
        <v>0.50109999999999999</v>
      </c>
      <c r="D16" s="82">
        <v>0.5</v>
      </c>
      <c r="E16" s="86" t="s">
        <v>93</v>
      </c>
      <c r="F16" s="74" t="s">
        <v>132</v>
      </c>
      <c r="H16" s="70">
        <f t="shared" si="4"/>
        <v>2.5007000000000001</v>
      </c>
      <c r="I16" s="6">
        <f t="shared" si="1"/>
        <v>2.5</v>
      </c>
      <c r="J16" s="6" t="e">
        <f>INDEX(#REF!,MATCH(H16,$C$6:$C$83,0))</f>
        <v>#REF!</v>
      </c>
      <c r="K16" s="6" t="str">
        <f t="shared" si="2"/>
        <v>トマトペースト</v>
      </c>
      <c r="L16" s="65" t="e">
        <f>INDEX(#REF!,MATCH(H16,$C$6:$C$83,0))</f>
        <v>#REF!</v>
      </c>
      <c r="M16" s="67" t="e">
        <f>INDEX(#REF!,MATCH(H16,$C$6:$C$83,0))</f>
        <v>#REF!</v>
      </c>
      <c r="N16" s="67" t="e">
        <f>INDEX(#REF!,MATCH(H16,$C$6:$C$83,0))</f>
        <v>#REF!</v>
      </c>
      <c r="O16" s="67" t="e">
        <f>INDEX(#REF!,MATCH(H16,$C$6:$C$83,0))</f>
        <v>#REF!</v>
      </c>
      <c r="P16" s="67" t="e">
        <f>INDEX(#REF!,MATCH(H16,$C$6:$C$83,0))</f>
        <v>#REF!</v>
      </c>
      <c r="Q16" s="68" t="e">
        <f>INDEX(#REF!,MATCH(H16,$C$6:$C$83,0))&amp;""</f>
        <v>#REF!</v>
      </c>
      <c r="R16" s="68" t="str">
        <f t="shared" si="3"/>
        <v>トマト</v>
      </c>
    </row>
    <row r="17" spans="2:18">
      <c r="B17" s="66">
        <v>12</v>
      </c>
      <c r="C17" s="69">
        <f t="shared" si="0"/>
        <v>1.1999999999999999E-3</v>
      </c>
      <c r="D17" s="73"/>
      <c r="E17" s="73"/>
      <c r="F17" s="77"/>
      <c r="H17" s="70">
        <f t="shared" si="4"/>
        <v>1.0009999999999999</v>
      </c>
      <c r="I17" s="6">
        <f t="shared" si="1"/>
        <v>1</v>
      </c>
      <c r="J17" s="6" t="e">
        <f>INDEX(#REF!,MATCH(H17,$C$6:$C$83,0))</f>
        <v>#REF!</v>
      </c>
      <c r="K17" s="6" t="str">
        <f t="shared" si="2"/>
        <v>食塩</v>
      </c>
      <c r="L17" s="65" t="e">
        <f>INDEX(#REF!,MATCH(H17,$C$6:$C$83,0))</f>
        <v>#REF!</v>
      </c>
      <c r="M17" s="67" t="e">
        <f>INDEX(#REF!,MATCH(H17,$C$6:$C$83,0))</f>
        <v>#REF!</v>
      </c>
      <c r="N17" s="67" t="e">
        <f>INDEX(#REF!,MATCH(H17,$C$6:$C$83,0))</f>
        <v>#REF!</v>
      </c>
      <c r="O17" s="67" t="e">
        <f>INDEX(#REF!,MATCH(H17,$C$6:$C$83,0))</f>
        <v>#REF!</v>
      </c>
      <c r="P17" s="67" t="e">
        <f>INDEX(#REF!,MATCH(H17,$C$6:$C$83,0))</f>
        <v>#REF!</v>
      </c>
      <c r="Q17" s="68" t="e">
        <f>INDEX(#REF!,MATCH(H17,$C$6:$C$83,0))&amp;""</f>
        <v>#REF!</v>
      </c>
      <c r="R17" s="68" t="str">
        <f t="shared" si="3"/>
        <v>海水（瀬戸内）</v>
      </c>
    </row>
    <row r="18" spans="2:18">
      <c r="B18" s="66">
        <v>13</v>
      </c>
      <c r="C18" s="69">
        <f t="shared" si="0"/>
        <v>1.2999999999999999E-3</v>
      </c>
      <c r="D18" s="73"/>
      <c r="E18" s="73"/>
      <c r="F18" s="77"/>
      <c r="H18" s="70">
        <f t="shared" si="4"/>
        <v>0.50109999999999999</v>
      </c>
      <c r="I18" s="6">
        <f t="shared" si="1"/>
        <v>0.5</v>
      </c>
      <c r="J18" s="6" t="e">
        <f>INDEX(#REF!,MATCH(H18,$C$6:$C$83,0))</f>
        <v>#REF!</v>
      </c>
      <c r="K18" s="6" t="str">
        <f t="shared" si="2"/>
        <v>胡椒</v>
      </c>
      <c r="L18" s="65" t="e">
        <f>INDEX(#REF!,MATCH(H18,$C$6:$C$83,0))</f>
        <v>#REF!</v>
      </c>
      <c r="M18" s="67" t="e">
        <f>INDEX(#REF!,MATCH(H18,$C$6:$C$83,0))</f>
        <v>#REF!</v>
      </c>
      <c r="N18" s="67" t="e">
        <f>INDEX(#REF!,MATCH(H18,$C$6:$C$83,0))</f>
        <v>#REF!</v>
      </c>
      <c r="O18" s="67" t="e">
        <f>INDEX(#REF!,MATCH(H18,$C$6:$C$83,0))</f>
        <v>#REF!</v>
      </c>
      <c r="P18" s="67" t="e">
        <f>INDEX(#REF!,MATCH(H18,$C$6:$C$83,0))</f>
        <v>#REF!</v>
      </c>
      <c r="Q18" s="68" t="e">
        <f>INDEX(#REF!,MATCH(H18,$C$6:$C$83,0))&amp;""</f>
        <v>#REF!</v>
      </c>
      <c r="R18" s="68" t="str">
        <f t="shared" si="3"/>
        <v>ブラックペッパー</v>
      </c>
    </row>
    <row r="19" spans="2:18">
      <c r="B19" s="66">
        <v>14</v>
      </c>
      <c r="C19" s="69">
        <f t="shared" si="0"/>
        <v>1.4E-3</v>
      </c>
      <c r="D19" s="73"/>
      <c r="E19" s="73"/>
      <c r="F19" s="77"/>
      <c r="H19" s="70">
        <f t="shared" si="4"/>
        <v>7.7999999999999996E-3</v>
      </c>
      <c r="I19" s="6">
        <f t="shared" si="1"/>
        <v>0</v>
      </c>
      <c r="J19" s="6" t="e">
        <f>INDEX(#REF!,MATCH(H19,$C$6:$C$83,0))</f>
        <v>#REF!</v>
      </c>
      <c r="K19" s="6" t="str">
        <f t="shared" si="2"/>
        <v/>
      </c>
      <c r="L19" s="65" t="e">
        <f>INDEX(#REF!,MATCH(H19,$C$6:$C$83,0))</f>
        <v>#REF!</v>
      </c>
      <c r="M19" s="67" t="e">
        <f>INDEX(#REF!,MATCH(H19,$C$6:$C$83,0))</f>
        <v>#REF!</v>
      </c>
      <c r="N19" s="67" t="e">
        <f>INDEX(#REF!,MATCH(H19,$C$6:$C$83,0))</f>
        <v>#REF!</v>
      </c>
      <c r="O19" s="67" t="e">
        <f>INDEX(#REF!,MATCH(H19,$C$6:$C$83,0))</f>
        <v>#REF!</v>
      </c>
      <c r="P19" s="67" t="e">
        <f>INDEX(#REF!,MATCH(H19,$C$6:$C$83,0))</f>
        <v>#REF!</v>
      </c>
      <c r="Q19" s="68" t="e">
        <f>INDEX(#REF!,MATCH(H19,$C$6:$C$83,0))&amp;""</f>
        <v>#REF!</v>
      </c>
      <c r="R19" s="68" t="str">
        <f t="shared" si="3"/>
        <v/>
      </c>
    </row>
    <row r="20" spans="2:18">
      <c r="B20" s="66">
        <v>15</v>
      </c>
      <c r="C20" s="69">
        <f t="shared" si="0"/>
        <v>1.5E-3</v>
      </c>
      <c r="D20" s="73"/>
      <c r="E20" s="73"/>
      <c r="F20" s="77"/>
      <c r="H20" s="70">
        <f t="shared" si="4"/>
        <v>7.7000000000000002E-3</v>
      </c>
      <c r="I20" s="6">
        <f t="shared" si="1"/>
        <v>0</v>
      </c>
      <c r="J20" s="6" t="e">
        <f>INDEX(#REF!,MATCH(H20,$C$6:$C$83,0))</f>
        <v>#REF!</v>
      </c>
      <c r="K20" s="6" t="str">
        <f t="shared" si="2"/>
        <v/>
      </c>
      <c r="L20" s="65" t="e">
        <f>INDEX(#REF!,MATCH(H20,$C$6:$C$83,0))</f>
        <v>#REF!</v>
      </c>
      <c r="M20" s="67" t="e">
        <f>INDEX(#REF!,MATCH(H20,$C$6:$C$83,0))</f>
        <v>#REF!</v>
      </c>
      <c r="N20" s="67" t="e">
        <f>INDEX(#REF!,MATCH(H20,$C$6:$C$83,0))</f>
        <v>#REF!</v>
      </c>
      <c r="O20" s="67" t="e">
        <f>INDEX(#REF!,MATCH(H20,$C$6:$C$83,0))</f>
        <v>#REF!</v>
      </c>
      <c r="P20" s="67" t="e">
        <f>INDEX(#REF!,MATCH(H20,$C$6:$C$83,0))</f>
        <v>#REF!</v>
      </c>
      <c r="Q20" s="68" t="e">
        <f>INDEX(#REF!,MATCH(H20,$C$6:$C$83,0))&amp;""</f>
        <v>#REF!</v>
      </c>
      <c r="R20" s="68" t="str">
        <f t="shared" si="3"/>
        <v/>
      </c>
    </row>
    <row r="21" spans="2:18">
      <c r="B21" s="66">
        <v>16</v>
      </c>
      <c r="C21" s="69">
        <f t="shared" si="0"/>
        <v>1.6000000000000001E-3</v>
      </c>
      <c r="D21" s="73"/>
      <c r="E21" s="73"/>
      <c r="F21" s="77"/>
      <c r="H21" s="70">
        <f t="shared" si="4"/>
        <v>7.6E-3</v>
      </c>
      <c r="I21" s="6">
        <f t="shared" si="1"/>
        <v>0</v>
      </c>
      <c r="J21" s="6" t="e">
        <f>INDEX(#REF!,MATCH(H21,$C$6:$C$83,0))</f>
        <v>#REF!</v>
      </c>
      <c r="K21" s="6" t="str">
        <f t="shared" si="2"/>
        <v/>
      </c>
      <c r="L21" s="65" t="e">
        <f>INDEX(#REF!,MATCH(H21,$C$6:$C$83,0))</f>
        <v>#REF!</v>
      </c>
      <c r="M21" s="67" t="e">
        <f>INDEX(#REF!,MATCH(H21,$C$6:$C$83,0))</f>
        <v>#REF!</v>
      </c>
      <c r="N21" s="67" t="e">
        <f>INDEX(#REF!,MATCH(H21,$C$6:$C$83,0))</f>
        <v>#REF!</v>
      </c>
      <c r="O21" s="67" t="e">
        <f>INDEX(#REF!,MATCH(H21,$C$6:$C$83,0))</f>
        <v>#REF!</v>
      </c>
      <c r="P21" s="67" t="e">
        <f>INDEX(#REF!,MATCH(H21,$C$6:$C$83,0))</f>
        <v>#REF!</v>
      </c>
      <c r="Q21" s="68" t="e">
        <f>INDEX(#REF!,MATCH(H21,$C$6:$C$83,0))&amp;""</f>
        <v>#REF!</v>
      </c>
      <c r="R21" s="68" t="str">
        <f t="shared" si="3"/>
        <v/>
      </c>
    </row>
    <row r="22" spans="2:18">
      <c r="B22" s="66">
        <v>17</v>
      </c>
      <c r="C22" s="69">
        <f t="shared" si="0"/>
        <v>1.6999999999999999E-3</v>
      </c>
      <c r="D22" s="73"/>
      <c r="E22" s="73"/>
      <c r="F22" s="77"/>
      <c r="H22" s="70">
        <f t="shared" si="4"/>
        <v>7.4999999999999997E-3</v>
      </c>
      <c r="I22" s="6">
        <f t="shared" si="1"/>
        <v>0</v>
      </c>
      <c r="J22" s="6" t="e">
        <f>INDEX(#REF!,MATCH(H22,$C$6:$C$83,0))</f>
        <v>#REF!</v>
      </c>
      <c r="K22" s="6" t="str">
        <f t="shared" si="2"/>
        <v/>
      </c>
      <c r="L22" s="65" t="e">
        <f>INDEX(#REF!,MATCH(H22,$C$6:$C$83,0))</f>
        <v>#REF!</v>
      </c>
      <c r="M22" s="67" t="e">
        <f>INDEX(#REF!,MATCH(H22,$C$6:$C$83,0))</f>
        <v>#REF!</v>
      </c>
      <c r="N22" s="67" t="e">
        <f>INDEX(#REF!,MATCH(H22,$C$6:$C$83,0))</f>
        <v>#REF!</v>
      </c>
      <c r="O22" s="67" t="e">
        <f>INDEX(#REF!,MATCH(H22,$C$6:$C$83,0))</f>
        <v>#REF!</v>
      </c>
      <c r="P22" s="67" t="e">
        <f>INDEX(#REF!,MATCH(H22,$C$6:$C$83,0))</f>
        <v>#REF!</v>
      </c>
      <c r="Q22" s="68" t="e">
        <f>INDEX(#REF!,MATCH(H22,$C$6:$C$83,0))&amp;""</f>
        <v>#REF!</v>
      </c>
      <c r="R22" s="68" t="str">
        <f t="shared" si="3"/>
        <v/>
      </c>
    </row>
    <row r="23" spans="2:18">
      <c r="B23" s="66">
        <v>18</v>
      </c>
      <c r="C23" s="69">
        <f t="shared" si="0"/>
        <v>1.8E-3</v>
      </c>
      <c r="D23" s="73"/>
      <c r="E23" s="73"/>
      <c r="F23" s="77"/>
      <c r="H23" s="70">
        <f t="shared" si="4"/>
        <v>7.4000000000000003E-3</v>
      </c>
      <c r="I23" s="6">
        <f t="shared" si="1"/>
        <v>0</v>
      </c>
      <c r="J23" s="6" t="e">
        <f>INDEX(#REF!,MATCH(H23,$C$6:$C$83,0))</f>
        <v>#REF!</v>
      </c>
      <c r="K23" s="6" t="str">
        <f t="shared" si="2"/>
        <v/>
      </c>
      <c r="L23" s="65" t="e">
        <f>INDEX(#REF!,MATCH(H23,$C$6:$C$83,0))</f>
        <v>#REF!</v>
      </c>
      <c r="M23" s="67" t="e">
        <f>INDEX(#REF!,MATCH(H23,$C$6:$C$83,0))</f>
        <v>#REF!</v>
      </c>
      <c r="N23" s="67" t="e">
        <f>INDEX(#REF!,MATCH(H23,$C$6:$C$83,0))</f>
        <v>#REF!</v>
      </c>
      <c r="O23" s="67" t="e">
        <f>INDEX(#REF!,MATCH(H23,$C$6:$C$83,0))</f>
        <v>#REF!</v>
      </c>
      <c r="P23" s="67" t="e">
        <f>INDEX(#REF!,MATCH(H23,$C$6:$C$83,0))</f>
        <v>#REF!</v>
      </c>
      <c r="Q23" s="68" t="e">
        <f>INDEX(#REF!,MATCH(H23,$C$6:$C$83,0))&amp;""</f>
        <v>#REF!</v>
      </c>
      <c r="R23" s="68" t="str">
        <f t="shared" si="3"/>
        <v/>
      </c>
    </row>
    <row r="24" spans="2:18">
      <c r="B24" s="66">
        <v>19</v>
      </c>
      <c r="C24" s="69">
        <f t="shared" si="0"/>
        <v>1.9E-3</v>
      </c>
      <c r="D24" s="73"/>
      <c r="E24" s="73"/>
      <c r="F24" s="77"/>
      <c r="H24" s="70">
        <f t="shared" si="4"/>
        <v>7.3000000000000001E-3</v>
      </c>
      <c r="I24" s="6">
        <f t="shared" si="1"/>
        <v>0</v>
      </c>
      <c r="J24" s="6" t="e">
        <f>INDEX(#REF!,MATCH(H24,$C$6:$C$83,0))</f>
        <v>#REF!</v>
      </c>
      <c r="K24" s="6" t="str">
        <f t="shared" si="2"/>
        <v/>
      </c>
      <c r="L24" s="65" t="e">
        <f>INDEX(#REF!,MATCH(H24,$C$6:$C$83,0))</f>
        <v>#REF!</v>
      </c>
      <c r="M24" s="67" t="e">
        <f>INDEX(#REF!,MATCH(H24,$C$6:$C$83,0))</f>
        <v>#REF!</v>
      </c>
      <c r="N24" s="67" t="e">
        <f>INDEX(#REF!,MATCH(H24,$C$6:$C$83,0))</f>
        <v>#REF!</v>
      </c>
      <c r="O24" s="67" t="e">
        <f>INDEX(#REF!,MATCH(H24,$C$6:$C$83,0))</f>
        <v>#REF!</v>
      </c>
      <c r="P24" s="67" t="e">
        <f>INDEX(#REF!,MATCH(H24,$C$6:$C$83,0))</f>
        <v>#REF!</v>
      </c>
      <c r="Q24" s="68" t="e">
        <f>INDEX(#REF!,MATCH(H24,$C$6:$C$83,0))&amp;""</f>
        <v>#REF!</v>
      </c>
      <c r="R24" s="68" t="str">
        <f t="shared" si="3"/>
        <v/>
      </c>
    </row>
    <row r="25" spans="2:18">
      <c r="B25" s="66">
        <v>20</v>
      </c>
      <c r="C25" s="69">
        <f t="shared" si="0"/>
        <v>2E-3</v>
      </c>
      <c r="D25" s="73"/>
      <c r="E25" s="73"/>
      <c r="F25" s="77"/>
      <c r="H25" s="70">
        <f t="shared" si="4"/>
        <v>7.1999999999999998E-3</v>
      </c>
      <c r="I25" s="6">
        <f t="shared" si="1"/>
        <v>0</v>
      </c>
      <c r="J25" s="6" t="e">
        <f>INDEX(#REF!,MATCH(H25,$C$6:$C$83,0))</f>
        <v>#REF!</v>
      </c>
      <c r="K25" s="6" t="str">
        <f t="shared" si="2"/>
        <v/>
      </c>
      <c r="L25" s="65" t="e">
        <f>INDEX(#REF!,MATCH(H25,$C$6:$C$83,0))</f>
        <v>#REF!</v>
      </c>
      <c r="M25" s="67" t="e">
        <f>INDEX(#REF!,MATCH(H25,$C$6:$C$83,0))</f>
        <v>#REF!</v>
      </c>
      <c r="N25" s="67" t="e">
        <f>INDEX(#REF!,MATCH(H25,$C$6:$C$83,0))</f>
        <v>#REF!</v>
      </c>
      <c r="O25" s="67" t="e">
        <f>INDEX(#REF!,MATCH(H25,$C$6:$C$83,0))</f>
        <v>#REF!</v>
      </c>
      <c r="P25" s="67" t="e">
        <f>INDEX(#REF!,MATCH(H25,$C$6:$C$83,0))</f>
        <v>#REF!</v>
      </c>
      <c r="Q25" s="68" t="e">
        <f>INDEX(#REF!,MATCH(H25,$C$6:$C$83,0))&amp;""</f>
        <v>#REF!</v>
      </c>
      <c r="R25" s="68" t="str">
        <f t="shared" si="3"/>
        <v/>
      </c>
    </row>
    <row r="26" spans="2:18">
      <c r="B26" s="66">
        <v>21</v>
      </c>
      <c r="C26" s="69">
        <f t="shared" si="0"/>
        <v>2.0999999999999999E-3</v>
      </c>
      <c r="D26" s="73"/>
      <c r="E26" s="73"/>
      <c r="F26" s="77"/>
      <c r="H26" s="70">
        <f t="shared" si="4"/>
        <v>7.1000000000000004E-3</v>
      </c>
      <c r="I26" s="6">
        <f t="shared" si="1"/>
        <v>0</v>
      </c>
      <c r="J26" s="6" t="e">
        <f>INDEX(#REF!,MATCH(H26,$C$6:$C$83,0))</f>
        <v>#REF!</v>
      </c>
      <c r="K26" s="6" t="str">
        <f t="shared" si="2"/>
        <v/>
      </c>
      <c r="L26" s="65" t="e">
        <f>INDEX(#REF!,MATCH(H26,$C$6:$C$83,0))</f>
        <v>#REF!</v>
      </c>
      <c r="M26" s="67" t="e">
        <f>INDEX(#REF!,MATCH(H26,$C$6:$C$83,0))</f>
        <v>#REF!</v>
      </c>
      <c r="N26" s="67" t="e">
        <f>INDEX(#REF!,MATCH(H26,$C$6:$C$83,0))</f>
        <v>#REF!</v>
      </c>
      <c r="O26" s="67" t="e">
        <f>INDEX(#REF!,MATCH(H26,$C$6:$C$83,0))</f>
        <v>#REF!</v>
      </c>
      <c r="P26" s="67" t="e">
        <f>INDEX(#REF!,MATCH(H26,$C$6:$C$83,0))</f>
        <v>#REF!</v>
      </c>
      <c r="Q26" s="68" t="e">
        <f>INDEX(#REF!,MATCH(H26,$C$6:$C$83,0))&amp;""</f>
        <v>#REF!</v>
      </c>
      <c r="R26" s="68" t="str">
        <f t="shared" si="3"/>
        <v/>
      </c>
    </row>
    <row r="27" spans="2:18">
      <c r="B27" s="66">
        <v>22</v>
      </c>
      <c r="C27" s="69">
        <f t="shared" si="0"/>
        <v>2.2000000000000001E-3</v>
      </c>
      <c r="D27" s="73"/>
      <c r="E27" s="73"/>
      <c r="F27" s="77"/>
      <c r="H27" s="70">
        <f t="shared" si="4"/>
        <v>7.0000000000000001E-3</v>
      </c>
      <c r="I27" s="6">
        <f t="shared" si="1"/>
        <v>0</v>
      </c>
      <c r="J27" s="6" t="e">
        <f>INDEX(#REF!,MATCH(H27,$C$6:$C$83,0))</f>
        <v>#REF!</v>
      </c>
      <c r="K27" s="6" t="str">
        <f t="shared" si="2"/>
        <v/>
      </c>
      <c r="L27" s="65" t="e">
        <f>INDEX(#REF!,MATCH(H27,$C$6:$C$83,0))</f>
        <v>#REF!</v>
      </c>
      <c r="M27" s="67" t="e">
        <f>INDEX(#REF!,MATCH(H27,$C$6:$C$83,0))</f>
        <v>#REF!</v>
      </c>
      <c r="N27" s="67" t="e">
        <f>INDEX(#REF!,MATCH(H27,$C$6:$C$83,0))</f>
        <v>#REF!</v>
      </c>
      <c r="O27" s="67" t="e">
        <f>INDEX(#REF!,MATCH(H27,$C$6:$C$83,0))</f>
        <v>#REF!</v>
      </c>
      <c r="P27" s="67" t="e">
        <f>INDEX(#REF!,MATCH(H27,$C$6:$C$83,0))</f>
        <v>#REF!</v>
      </c>
      <c r="Q27" s="68" t="e">
        <f>INDEX(#REF!,MATCH(H27,$C$6:$C$83,0))&amp;""</f>
        <v>#REF!</v>
      </c>
      <c r="R27" s="68" t="str">
        <f t="shared" si="3"/>
        <v/>
      </c>
    </row>
    <row r="28" spans="2:18">
      <c r="B28" s="66">
        <v>23</v>
      </c>
      <c r="C28" s="69">
        <f t="shared" si="0"/>
        <v>2.3E-3</v>
      </c>
      <c r="D28" s="73"/>
      <c r="E28" s="73"/>
      <c r="F28" s="77"/>
      <c r="H28" s="70">
        <f t="shared" si="4"/>
        <v>6.8999999999999999E-3</v>
      </c>
      <c r="I28" s="6">
        <f t="shared" si="1"/>
        <v>0</v>
      </c>
      <c r="J28" s="6" t="e">
        <f>INDEX(#REF!,MATCH(H28,$C$6:$C$83,0))</f>
        <v>#REF!</v>
      </c>
      <c r="K28" s="6" t="str">
        <f t="shared" si="2"/>
        <v/>
      </c>
      <c r="L28" s="65" t="e">
        <f>INDEX(#REF!,MATCH(H28,$C$6:$C$83,0))</f>
        <v>#REF!</v>
      </c>
      <c r="M28" s="67" t="e">
        <f>INDEX(#REF!,MATCH(H28,$C$6:$C$83,0))</f>
        <v>#REF!</v>
      </c>
      <c r="N28" s="67" t="e">
        <f>INDEX(#REF!,MATCH(H28,$C$6:$C$83,0))</f>
        <v>#REF!</v>
      </c>
      <c r="O28" s="67" t="e">
        <f>INDEX(#REF!,MATCH(H28,$C$6:$C$83,0))</f>
        <v>#REF!</v>
      </c>
      <c r="P28" s="67" t="e">
        <f>INDEX(#REF!,MATCH(H28,$C$6:$C$83,0))</f>
        <v>#REF!</v>
      </c>
      <c r="Q28" s="68" t="e">
        <f>INDEX(#REF!,MATCH(H28,$C$6:$C$83,0))&amp;""</f>
        <v>#REF!</v>
      </c>
      <c r="R28" s="68" t="str">
        <f t="shared" si="3"/>
        <v/>
      </c>
    </row>
    <row r="29" spans="2:18">
      <c r="B29" s="66">
        <v>24</v>
      </c>
      <c r="C29" s="69">
        <f t="shared" si="0"/>
        <v>2.3999999999999998E-3</v>
      </c>
      <c r="D29" s="73"/>
      <c r="E29" s="73"/>
      <c r="F29" s="77"/>
      <c r="H29" s="70">
        <f t="shared" si="4"/>
        <v>6.7999999999999996E-3</v>
      </c>
      <c r="I29" s="6">
        <f t="shared" si="1"/>
        <v>0</v>
      </c>
      <c r="J29" s="6" t="e">
        <f>INDEX(#REF!,MATCH(H29,$C$6:$C$83,0))</f>
        <v>#REF!</v>
      </c>
      <c r="K29" s="6" t="str">
        <f t="shared" si="2"/>
        <v/>
      </c>
      <c r="L29" s="65" t="e">
        <f>INDEX(#REF!,MATCH(H29,$C$6:$C$83,0))</f>
        <v>#REF!</v>
      </c>
      <c r="M29" s="67" t="e">
        <f>INDEX(#REF!,MATCH(H29,$C$6:$C$83,0))</f>
        <v>#REF!</v>
      </c>
      <c r="N29" s="67" t="e">
        <f>INDEX(#REF!,MATCH(H29,$C$6:$C$83,0))</f>
        <v>#REF!</v>
      </c>
      <c r="O29" s="67" t="e">
        <f>INDEX(#REF!,MATCH(H29,$C$6:$C$83,0))</f>
        <v>#REF!</v>
      </c>
      <c r="P29" s="67" t="e">
        <f>INDEX(#REF!,MATCH(H29,$C$6:$C$83,0))</f>
        <v>#REF!</v>
      </c>
      <c r="Q29" s="68" t="e">
        <f>INDEX(#REF!,MATCH(H29,$C$6:$C$83,0))&amp;""</f>
        <v>#REF!</v>
      </c>
      <c r="R29" s="68" t="str">
        <f t="shared" si="3"/>
        <v/>
      </c>
    </row>
    <row r="30" spans="2:18">
      <c r="B30" s="66">
        <v>25</v>
      </c>
      <c r="C30" s="69">
        <f t="shared" si="0"/>
        <v>2.5000000000000001E-3</v>
      </c>
      <c r="D30" s="73"/>
      <c r="E30" s="73"/>
      <c r="F30" s="77"/>
      <c r="H30" s="70">
        <f t="shared" si="4"/>
        <v>6.7000000000000002E-3</v>
      </c>
      <c r="I30" s="6">
        <f t="shared" si="1"/>
        <v>0</v>
      </c>
      <c r="J30" s="6" t="e">
        <f>INDEX(#REF!,MATCH(H30,$C$6:$C$83,0))</f>
        <v>#REF!</v>
      </c>
      <c r="K30" s="6" t="str">
        <f t="shared" si="2"/>
        <v/>
      </c>
      <c r="L30" s="65" t="e">
        <f>INDEX(#REF!,MATCH(H30,$C$6:$C$83,0))</f>
        <v>#REF!</v>
      </c>
      <c r="M30" s="67" t="e">
        <f>INDEX(#REF!,MATCH(H30,$C$6:$C$83,0))</f>
        <v>#REF!</v>
      </c>
      <c r="N30" s="67" t="e">
        <f>INDEX(#REF!,MATCH(H30,$C$6:$C$83,0))</f>
        <v>#REF!</v>
      </c>
      <c r="O30" s="67" t="e">
        <f>INDEX(#REF!,MATCH(H30,$C$6:$C$83,0))</f>
        <v>#REF!</v>
      </c>
      <c r="P30" s="67" t="e">
        <f>INDEX(#REF!,MATCH(H30,$C$6:$C$83,0))</f>
        <v>#REF!</v>
      </c>
      <c r="Q30" s="68" t="e">
        <f>INDEX(#REF!,MATCH(H30,$C$6:$C$83,0))&amp;""</f>
        <v>#REF!</v>
      </c>
      <c r="R30" s="68" t="str">
        <f t="shared" si="3"/>
        <v/>
      </c>
    </row>
    <row r="31" spans="2:18">
      <c r="B31" s="66">
        <v>26</v>
      </c>
      <c r="C31" s="69">
        <f t="shared" si="0"/>
        <v>2.5999999999999999E-3</v>
      </c>
      <c r="D31" s="73"/>
      <c r="E31" s="73"/>
      <c r="F31" s="77"/>
      <c r="H31" s="70">
        <f t="shared" si="4"/>
        <v>6.6E-3</v>
      </c>
      <c r="I31" s="6">
        <f t="shared" si="1"/>
        <v>0</v>
      </c>
      <c r="J31" s="6" t="e">
        <f>INDEX(#REF!,MATCH(H31,$C$6:$C$83,0))</f>
        <v>#REF!</v>
      </c>
      <c r="K31" s="6" t="str">
        <f t="shared" si="2"/>
        <v/>
      </c>
      <c r="L31" s="65" t="e">
        <f>INDEX(#REF!,MATCH(H31,$C$6:$C$83,0))</f>
        <v>#REF!</v>
      </c>
      <c r="M31" s="67" t="e">
        <f>INDEX(#REF!,MATCH(H31,$C$6:$C$83,0))</f>
        <v>#REF!</v>
      </c>
      <c r="N31" s="67" t="e">
        <f>INDEX(#REF!,MATCH(H31,$C$6:$C$83,0))</f>
        <v>#REF!</v>
      </c>
      <c r="O31" s="67" t="e">
        <f>INDEX(#REF!,MATCH(H31,$C$6:$C$83,0))</f>
        <v>#REF!</v>
      </c>
      <c r="P31" s="67" t="e">
        <f>INDEX(#REF!,MATCH(H31,$C$6:$C$83,0))</f>
        <v>#REF!</v>
      </c>
      <c r="Q31" s="68" t="e">
        <f>INDEX(#REF!,MATCH(H31,$C$6:$C$83,0))&amp;""</f>
        <v>#REF!</v>
      </c>
      <c r="R31" s="68" t="str">
        <f t="shared" si="3"/>
        <v/>
      </c>
    </row>
    <row r="32" spans="2:18">
      <c r="B32" s="66">
        <v>27</v>
      </c>
      <c r="C32" s="69">
        <f t="shared" si="0"/>
        <v>2.7000000000000001E-3</v>
      </c>
      <c r="D32" s="73"/>
      <c r="E32" s="73"/>
      <c r="F32" s="77"/>
      <c r="H32" s="70">
        <f t="shared" si="4"/>
        <v>6.4999999999999997E-3</v>
      </c>
      <c r="I32" s="6">
        <f t="shared" si="1"/>
        <v>0</v>
      </c>
      <c r="J32" s="6" t="e">
        <f>INDEX(#REF!,MATCH(H32,$C$6:$C$83,0))</f>
        <v>#REF!</v>
      </c>
      <c r="K32" s="6" t="str">
        <f t="shared" si="2"/>
        <v/>
      </c>
      <c r="L32" s="65" t="e">
        <f>INDEX(#REF!,MATCH(H32,$C$6:$C$83,0))</f>
        <v>#REF!</v>
      </c>
      <c r="M32" s="67" t="e">
        <f>INDEX(#REF!,MATCH(H32,$C$6:$C$83,0))</f>
        <v>#REF!</v>
      </c>
      <c r="N32" s="67" t="e">
        <f>INDEX(#REF!,MATCH(H32,$C$6:$C$83,0))</f>
        <v>#REF!</v>
      </c>
      <c r="O32" s="67" t="e">
        <f>INDEX(#REF!,MATCH(H32,$C$6:$C$83,0))</f>
        <v>#REF!</v>
      </c>
      <c r="P32" s="67" t="e">
        <f>INDEX(#REF!,MATCH(H32,$C$6:$C$83,0))</f>
        <v>#REF!</v>
      </c>
      <c r="Q32" s="68" t="e">
        <f>INDEX(#REF!,MATCH(H32,$C$6:$C$83,0))&amp;""</f>
        <v>#REF!</v>
      </c>
      <c r="R32" s="68" t="str">
        <f t="shared" si="3"/>
        <v/>
      </c>
    </row>
    <row r="33" spans="2:18">
      <c r="B33" s="66">
        <v>28</v>
      </c>
      <c r="C33" s="69">
        <f t="shared" si="0"/>
        <v>2.8E-3</v>
      </c>
      <c r="D33" s="73"/>
      <c r="E33" s="73"/>
      <c r="F33" s="77"/>
      <c r="H33" s="70">
        <f t="shared" si="4"/>
        <v>6.4000000000000003E-3</v>
      </c>
      <c r="I33" s="6">
        <f t="shared" si="1"/>
        <v>0</v>
      </c>
      <c r="J33" s="6" t="e">
        <f>INDEX(#REF!,MATCH(H33,$C$6:$C$83,0))</f>
        <v>#REF!</v>
      </c>
      <c r="K33" s="6" t="str">
        <f t="shared" si="2"/>
        <v/>
      </c>
      <c r="L33" s="65" t="e">
        <f>INDEX(#REF!,MATCH(H33,$C$6:$C$83,0))</f>
        <v>#REF!</v>
      </c>
      <c r="M33" s="67" t="e">
        <f>INDEX(#REF!,MATCH(H33,$C$6:$C$83,0))</f>
        <v>#REF!</v>
      </c>
      <c r="N33" s="67" t="e">
        <f>INDEX(#REF!,MATCH(H33,$C$6:$C$83,0))</f>
        <v>#REF!</v>
      </c>
      <c r="O33" s="67" t="e">
        <f>INDEX(#REF!,MATCH(H33,$C$6:$C$83,0))</f>
        <v>#REF!</v>
      </c>
      <c r="P33" s="67" t="e">
        <f>INDEX(#REF!,MATCH(H33,$C$6:$C$83,0))</f>
        <v>#REF!</v>
      </c>
      <c r="Q33" s="68" t="e">
        <f>INDEX(#REF!,MATCH(H33,$C$6:$C$83,0))&amp;""</f>
        <v>#REF!</v>
      </c>
      <c r="R33" s="68" t="str">
        <f t="shared" si="3"/>
        <v/>
      </c>
    </row>
    <row r="34" spans="2:18">
      <c r="B34" s="66">
        <v>29</v>
      </c>
      <c r="C34" s="69">
        <f t="shared" si="0"/>
        <v>2.8999999999999998E-3</v>
      </c>
      <c r="D34" s="73"/>
      <c r="E34" s="73"/>
      <c r="F34" s="77"/>
      <c r="H34" s="70">
        <f t="shared" si="4"/>
        <v>6.3E-3</v>
      </c>
      <c r="I34" s="6">
        <f t="shared" si="1"/>
        <v>0</v>
      </c>
      <c r="J34" s="6" t="e">
        <f>INDEX(#REF!,MATCH(H34,$C$6:$C$83,0))</f>
        <v>#REF!</v>
      </c>
      <c r="K34" s="6" t="str">
        <f t="shared" si="2"/>
        <v/>
      </c>
      <c r="L34" s="65" t="e">
        <f>INDEX(#REF!,MATCH(H34,$C$6:$C$83,0))</f>
        <v>#REF!</v>
      </c>
      <c r="M34" s="67" t="e">
        <f>INDEX(#REF!,MATCH(H34,$C$6:$C$83,0))</f>
        <v>#REF!</v>
      </c>
      <c r="N34" s="67" t="e">
        <f>INDEX(#REF!,MATCH(H34,$C$6:$C$83,0))</f>
        <v>#REF!</v>
      </c>
      <c r="O34" s="67" t="e">
        <f>INDEX(#REF!,MATCH(H34,$C$6:$C$83,0))</f>
        <v>#REF!</v>
      </c>
      <c r="P34" s="67" t="e">
        <f>INDEX(#REF!,MATCH(H34,$C$6:$C$83,0))</f>
        <v>#REF!</v>
      </c>
      <c r="Q34" s="68" t="e">
        <f>INDEX(#REF!,MATCH(H34,$C$6:$C$83,0))&amp;""</f>
        <v>#REF!</v>
      </c>
      <c r="R34" s="68" t="str">
        <f t="shared" si="3"/>
        <v/>
      </c>
    </row>
    <row r="35" spans="2:18">
      <c r="B35" s="66">
        <v>30</v>
      </c>
      <c r="C35" s="69">
        <f t="shared" si="0"/>
        <v>3.0000000000000001E-3</v>
      </c>
      <c r="D35" s="73"/>
      <c r="E35" s="73"/>
      <c r="F35" s="77"/>
      <c r="H35" s="70">
        <f t="shared" si="4"/>
        <v>6.1999999999999998E-3</v>
      </c>
      <c r="I35" s="6">
        <f t="shared" si="1"/>
        <v>0</v>
      </c>
      <c r="J35" s="6" t="e">
        <f>INDEX(#REF!,MATCH(H35,$C$6:$C$83,0))</f>
        <v>#REF!</v>
      </c>
      <c r="K35" s="6" t="str">
        <f t="shared" si="2"/>
        <v/>
      </c>
      <c r="L35" s="65" t="e">
        <f>INDEX(#REF!,MATCH(H35,$C$6:$C$83,0))</f>
        <v>#REF!</v>
      </c>
      <c r="M35" s="67" t="e">
        <f>INDEX(#REF!,MATCH(H35,$C$6:$C$83,0))</f>
        <v>#REF!</v>
      </c>
      <c r="N35" s="67" t="e">
        <f>INDEX(#REF!,MATCH(H35,$C$6:$C$83,0))</f>
        <v>#REF!</v>
      </c>
      <c r="O35" s="67" t="e">
        <f>INDEX(#REF!,MATCH(H35,$C$6:$C$83,0))</f>
        <v>#REF!</v>
      </c>
      <c r="P35" s="67" t="e">
        <f>INDEX(#REF!,MATCH(H35,$C$6:$C$83,0))</f>
        <v>#REF!</v>
      </c>
      <c r="Q35" s="68" t="e">
        <f>INDEX(#REF!,MATCH(H35,$C$6:$C$83,0))&amp;""</f>
        <v>#REF!</v>
      </c>
      <c r="R35" s="68" t="str">
        <f t="shared" si="3"/>
        <v/>
      </c>
    </row>
    <row r="36" spans="2:18">
      <c r="B36" s="66">
        <v>31</v>
      </c>
      <c r="C36" s="69">
        <f t="shared" si="0"/>
        <v>3.0999999999999999E-3</v>
      </c>
      <c r="D36" s="73"/>
      <c r="E36" s="73"/>
      <c r="F36" s="77"/>
      <c r="H36" s="70">
        <f t="shared" si="4"/>
        <v>6.1000000000000004E-3</v>
      </c>
      <c r="I36" s="6">
        <f t="shared" si="1"/>
        <v>0</v>
      </c>
      <c r="J36" s="6" t="e">
        <f>INDEX(#REF!,MATCH(H36,$C$6:$C$83,0))</f>
        <v>#REF!</v>
      </c>
      <c r="K36" s="6" t="str">
        <f t="shared" si="2"/>
        <v/>
      </c>
      <c r="L36" s="65" t="e">
        <f>INDEX(#REF!,MATCH(H36,$C$6:$C$83,0))</f>
        <v>#REF!</v>
      </c>
      <c r="M36" s="67" t="e">
        <f>INDEX(#REF!,MATCH(H36,$C$6:$C$83,0))</f>
        <v>#REF!</v>
      </c>
      <c r="N36" s="67" t="e">
        <f>INDEX(#REF!,MATCH(H36,$C$6:$C$83,0))</f>
        <v>#REF!</v>
      </c>
      <c r="O36" s="67" t="e">
        <f>INDEX(#REF!,MATCH(H36,$C$6:$C$83,0))</f>
        <v>#REF!</v>
      </c>
      <c r="P36" s="67" t="e">
        <f>INDEX(#REF!,MATCH(H36,$C$6:$C$83,0))</f>
        <v>#REF!</v>
      </c>
      <c r="Q36" s="68" t="e">
        <f>INDEX(#REF!,MATCH(H36,$C$6:$C$83,0))&amp;""</f>
        <v>#REF!</v>
      </c>
      <c r="R36" s="68" t="str">
        <f t="shared" si="3"/>
        <v/>
      </c>
    </row>
    <row r="37" spans="2:18">
      <c r="B37" s="66">
        <v>32</v>
      </c>
      <c r="C37" s="69">
        <f t="shared" si="0"/>
        <v>3.2000000000000002E-3</v>
      </c>
      <c r="D37" s="73"/>
      <c r="E37" s="73"/>
      <c r="F37" s="77"/>
      <c r="H37" s="70">
        <f t="shared" si="4"/>
        <v>6.0000000000000001E-3</v>
      </c>
      <c r="I37" s="6">
        <f t="shared" si="1"/>
        <v>0</v>
      </c>
      <c r="J37" s="6" t="e">
        <f>INDEX(#REF!,MATCH(H37,$C$6:$C$83,0))</f>
        <v>#REF!</v>
      </c>
      <c r="K37" s="6" t="str">
        <f t="shared" si="2"/>
        <v/>
      </c>
      <c r="L37" s="65" t="e">
        <f>INDEX(#REF!,MATCH(H37,$C$6:$C$83,0))</f>
        <v>#REF!</v>
      </c>
      <c r="M37" s="67" t="e">
        <f>INDEX(#REF!,MATCH(H37,$C$6:$C$83,0))</f>
        <v>#REF!</v>
      </c>
      <c r="N37" s="67" t="e">
        <f>INDEX(#REF!,MATCH(H37,$C$6:$C$83,0))</f>
        <v>#REF!</v>
      </c>
      <c r="O37" s="67" t="e">
        <f>INDEX(#REF!,MATCH(H37,$C$6:$C$83,0))</f>
        <v>#REF!</v>
      </c>
      <c r="P37" s="67" t="e">
        <f>INDEX(#REF!,MATCH(H37,$C$6:$C$83,0))</f>
        <v>#REF!</v>
      </c>
      <c r="Q37" s="68" t="e">
        <f>INDEX(#REF!,MATCH(H37,$C$6:$C$83,0))&amp;""</f>
        <v>#REF!</v>
      </c>
      <c r="R37" s="68" t="str">
        <f t="shared" si="3"/>
        <v/>
      </c>
    </row>
    <row r="38" spans="2:18">
      <c r="B38" s="66">
        <v>33</v>
      </c>
      <c r="C38" s="69">
        <f t="shared" si="0"/>
        <v>3.3E-3</v>
      </c>
      <c r="D38" s="73"/>
      <c r="E38" s="73"/>
      <c r="F38" s="77"/>
      <c r="H38" s="70">
        <f t="shared" si="4"/>
        <v>5.8999999999999999E-3</v>
      </c>
      <c r="I38" s="6">
        <f t="shared" si="1"/>
        <v>0</v>
      </c>
      <c r="J38" s="6" t="e">
        <f>INDEX(#REF!,MATCH(H38,$C$6:$C$83,0))</f>
        <v>#REF!</v>
      </c>
      <c r="K38" s="6" t="str">
        <f t="shared" si="2"/>
        <v/>
      </c>
      <c r="L38" s="65" t="e">
        <f>INDEX(#REF!,MATCH(H38,$C$6:$C$83,0))</f>
        <v>#REF!</v>
      </c>
      <c r="M38" s="67" t="e">
        <f>INDEX(#REF!,MATCH(H38,$C$6:$C$83,0))</f>
        <v>#REF!</v>
      </c>
      <c r="N38" s="67" t="e">
        <f>INDEX(#REF!,MATCH(H38,$C$6:$C$83,0))</f>
        <v>#REF!</v>
      </c>
      <c r="O38" s="67" t="e">
        <f>INDEX(#REF!,MATCH(H38,$C$6:$C$83,0))</f>
        <v>#REF!</v>
      </c>
      <c r="P38" s="67" t="e">
        <f>INDEX(#REF!,MATCH(H38,$C$6:$C$83,0))</f>
        <v>#REF!</v>
      </c>
      <c r="Q38" s="68" t="e">
        <f>INDEX(#REF!,MATCH(H38,$C$6:$C$83,0))&amp;""</f>
        <v>#REF!</v>
      </c>
      <c r="R38" s="68" t="str">
        <f t="shared" si="3"/>
        <v/>
      </c>
    </row>
    <row r="39" spans="2:18">
      <c r="B39" s="66">
        <v>34</v>
      </c>
      <c r="C39" s="69">
        <f t="shared" si="0"/>
        <v>3.3999999999999998E-3</v>
      </c>
      <c r="D39" s="73"/>
      <c r="E39" s="73"/>
      <c r="F39" s="77"/>
      <c r="H39" s="70">
        <f t="shared" si="4"/>
        <v>5.7999999999999996E-3</v>
      </c>
      <c r="I39" s="6">
        <f t="shared" si="1"/>
        <v>0</v>
      </c>
      <c r="J39" s="6" t="e">
        <f>INDEX(#REF!,MATCH(H39,$C$6:$C$83,0))</f>
        <v>#REF!</v>
      </c>
      <c r="K39" s="6" t="str">
        <f t="shared" si="2"/>
        <v/>
      </c>
      <c r="L39" s="65" t="e">
        <f>INDEX(#REF!,MATCH(H39,$C$6:$C$83,0))</f>
        <v>#REF!</v>
      </c>
      <c r="M39" s="67" t="e">
        <f>INDEX(#REF!,MATCH(H39,$C$6:$C$83,0))</f>
        <v>#REF!</v>
      </c>
      <c r="N39" s="67" t="e">
        <f>INDEX(#REF!,MATCH(H39,$C$6:$C$83,0))</f>
        <v>#REF!</v>
      </c>
      <c r="O39" s="67" t="e">
        <f>INDEX(#REF!,MATCH(H39,$C$6:$C$83,0))</f>
        <v>#REF!</v>
      </c>
      <c r="P39" s="67" t="e">
        <f>INDEX(#REF!,MATCH(H39,$C$6:$C$83,0))</f>
        <v>#REF!</v>
      </c>
      <c r="Q39" s="68" t="e">
        <f>INDEX(#REF!,MATCH(H39,$C$6:$C$83,0))&amp;""</f>
        <v>#REF!</v>
      </c>
      <c r="R39" s="68" t="str">
        <f t="shared" si="3"/>
        <v/>
      </c>
    </row>
    <row r="40" spans="2:18">
      <c r="B40" s="66">
        <v>35</v>
      </c>
      <c r="C40" s="69">
        <f t="shared" si="0"/>
        <v>3.5000000000000001E-3</v>
      </c>
      <c r="D40" s="73"/>
      <c r="E40" s="73"/>
      <c r="F40" s="77"/>
      <c r="H40" s="70">
        <f t="shared" si="4"/>
        <v>5.7000000000000002E-3</v>
      </c>
      <c r="I40" s="6">
        <f t="shared" si="1"/>
        <v>0</v>
      </c>
      <c r="J40" s="6" t="e">
        <f>INDEX(#REF!,MATCH(H40,$C$6:$C$83,0))</f>
        <v>#REF!</v>
      </c>
      <c r="K40" s="6" t="str">
        <f t="shared" si="2"/>
        <v/>
      </c>
      <c r="L40" s="65" t="e">
        <f>INDEX(#REF!,MATCH(H40,$C$6:$C$83,0))</f>
        <v>#REF!</v>
      </c>
      <c r="M40" s="67" t="e">
        <f>INDEX(#REF!,MATCH(H40,$C$6:$C$83,0))</f>
        <v>#REF!</v>
      </c>
      <c r="N40" s="67" t="e">
        <f>INDEX(#REF!,MATCH(H40,$C$6:$C$83,0))</f>
        <v>#REF!</v>
      </c>
      <c r="O40" s="67" t="e">
        <f>INDEX(#REF!,MATCH(H40,$C$6:$C$83,0))</f>
        <v>#REF!</v>
      </c>
      <c r="P40" s="67" t="e">
        <f>INDEX(#REF!,MATCH(H40,$C$6:$C$83,0))</f>
        <v>#REF!</v>
      </c>
      <c r="Q40" s="68" t="e">
        <f>INDEX(#REF!,MATCH(H40,$C$6:$C$83,0))&amp;""</f>
        <v>#REF!</v>
      </c>
      <c r="R40" s="68" t="str">
        <f t="shared" si="3"/>
        <v/>
      </c>
    </row>
    <row r="41" spans="2:18">
      <c r="B41" s="66">
        <v>36</v>
      </c>
      <c r="C41" s="69">
        <f t="shared" si="0"/>
        <v>3.5999999999999999E-3</v>
      </c>
      <c r="D41" s="73"/>
      <c r="E41" s="73"/>
      <c r="F41" s="77"/>
      <c r="H41" s="70">
        <f t="shared" si="4"/>
        <v>5.5999999999999999E-3</v>
      </c>
      <c r="I41" s="6">
        <f t="shared" si="1"/>
        <v>0</v>
      </c>
      <c r="J41" s="6" t="e">
        <f>INDEX(#REF!,MATCH(H41,$C$6:$C$83,0))</f>
        <v>#REF!</v>
      </c>
      <c r="K41" s="6" t="str">
        <f t="shared" si="2"/>
        <v/>
      </c>
      <c r="L41" s="65" t="e">
        <f>INDEX(#REF!,MATCH(H41,$C$6:$C$83,0))</f>
        <v>#REF!</v>
      </c>
      <c r="M41" s="67" t="e">
        <f>INDEX(#REF!,MATCH(H41,$C$6:$C$83,0))</f>
        <v>#REF!</v>
      </c>
      <c r="N41" s="67" t="e">
        <f>INDEX(#REF!,MATCH(H41,$C$6:$C$83,0))</f>
        <v>#REF!</v>
      </c>
      <c r="O41" s="67" t="e">
        <f>INDEX(#REF!,MATCH(H41,$C$6:$C$83,0))</f>
        <v>#REF!</v>
      </c>
      <c r="P41" s="67" t="e">
        <f>INDEX(#REF!,MATCH(H41,$C$6:$C$83,0))</f>
        <v>#REF!</v>
      </c>
      <c r="Q41" s="68" t="e">
        <f>INDEX(#REF!,MATCH(H41,$C$6:$C$83,0))&amp;""</f>
        <v>#REF!</v>
      </c>
      <c r="R41" s="68" t="str">
        <f t="shared" si="3"/>
        <v/>
      </c>
    </row>
    <row r="42" spans="2:18">
      <c r="B42" s="66">
        <v>37</v>
      </c>
      <c r="C42" s="69">
        <f t="shared" si="0"/>
        <v>3.7000000000000002E-3</v>
      </c>
      <c r="D42" s="73"/>
      <c r="E42" s="73"/>
      <c r="F42" s="77"/>
      <c r="H42" s="70">
        <f t="shared" si="4"/>
        <v>5.4999999999999997E-3</v>
      </c>
      <c r="I42" s="6">
        <f t="shared" si="1"/>
        <v>0</v>
      </c>
      <c r="J42" s="6" t="e">
        <f>INDEX(#REF!,MATCH(H42,$C$6:$C$83,0))</f>
        <v>#REF!</v>
      </c>
      <c r="K42" s="6" t="str">
        <f t="shared" si="2"/>
        <v/>
      </c>
      <c r="L42" s="65" t="e">
        <f>INDEX(#REF!,MATCH(H42,$C$6:$C$83,0))</f>
        <v>#REF!</v>
      </c>
      <c r="M42" s="67" t="e">
        <f>INDEX(#REF!,MATCH(H42,$C$6:$C$83,0))</f>
        <v>#REF!</v>
      </c>
      <c r="N42" s="67" t="e">
        <f>INDEX(#REF!,MATCH(H42,$C$6:$C$83,0))</f>
        <v>#REF!</v>
      </c>
      <c r="O42" s="67" t="e">
        <f>INDEX(#REF!,MATCH(H42,$C$6:$C$83,0))</f>
        <v>#REF!</v>
      </c>
      <c r="P42" s="67" t="e">
        <f>INDEX(#REF!,MATCH(H42,$C$6:$C$83,0))</f>
        <v>#REF!</v>
      </c>
      <c r="Q42" s="68" t="e">
        <f>INDEX(#REF!,MATCH(H42,$C$6:$C$83,0))&amp;""</f>
        <v>#REF!</v>
      </c>
      <c r="R42" s="68" t="str">
        <f t="shared" si="3"/>
        <v/>
      </c>
    </row>
    <row r="43" spans="2:18">
      <c r="B43" s="66">
        <v>38</v>
      </c>
      <c r="C43" s="69">
        <f t="shared" si="0"/>
        <v>3.8E-3</v>
      </c>
      <c r="D43" s="73"/>
      <c r="E43" s="73"/>
      <c r="F43" s="77"/>
      <c r="H43" s="70">
        <f t="shared" si="4"/>
        <v>5.4000000000000003E-3</v>
      </c>
      <c r="I43" s="6">
        <f t="shared" si="1"/>
        <v>0</v>
      </c>
      <c r="J43" s="6" t="e">
        <f>INDEX(#REF!,MATCH(H43,$C$6:$C$83,0))</f>
        <v>#REF!</v>
      </c>
      <c r="K43" s="6" t="str">
        <f t="shared" si="2"/>
        <v/>
      </c>
      <c r="L43" s="65" t="e">
        <f>INDEX(#REF!,MATCH(H43,$C$6:$C$83,0))</f>
        <v>#REF!</v>
      </c>
      <c r="M43" s="67" t="e">
        <f>INDEX(#REF!,MATCH(H43,$C$6:$C$83,0))</f>
        <v>#REF!</v>
      </c>
      <c r="N43" s="67" t="e">
        <f>INDEX(#REF!,MATCH(H43,$C$6:$C$83,0))</f>
        <v>#REF!</v>
      </c>
      <c r="O43" s="67" t="e">
        <f>INDEX(#REF!,MATCH(H43,$C$6:$C$83,0))</f>
        <v>#REF!</v>
      </c>
      <c r="P43" s="67" t="e">
        <f>INDEX(#REF!,MATCH(H43,$C$6:$C$83,0))</f>
        <v>#REF!</v>
      </c>
      <c r="Q43" s="68" t="e">
        <f>INDEX(#REF!,MATCH(H43,$C$6:$C$83,0))&amp;""</f>
        <v>#REF!</v>
      </c>
      <c r="R43" s="68" t="str">
        <f t="shared" si="3"/>
        <v/>
      </c>
    </row>
    <row r="44" spans="2:18">
      <c r="B44" s="66">
        <v>39</v>
      </c>
      <c r="C44" s="69">
        <f t="shared" si="0"/>
        <v>3.8999999999999998E-3</v>
      </c>
      <c r="D44" s="73"/>
      <c r="E44" s="73"/>
      <c r="F44" s="77"/>
      <c r="H44" s="70">
        <f t="shared" si="4"/>
        <v>5.3E-3</v>
      </c>
      <c r="I44" s="6">
        <f t="shared" si="1"/>
        <v>0</v>
      </c>
      <c r="J44" s="6" t="e">
        <f>INDEX(#REF!,MATCH(H44,$C$6:$C$83,0))</f>
        <v>#REF!</v>
      </c>
      <c r="K44" s="6" t="str">
        <f t="shared" si="2"/>
        <v/>
      </c>
      <c r="L44" s="65" t="e">
        <f>INDEX(#REF!,MATCH(H44,$C$6:$C$83,0))</f>
        <v>#REF!</v>
      </c>
      <c r="M44" s="67" t="e">
        <f>INDEX(#REF!,MATCH(H44,$C$6:$C$83,0))</f>
        <v>#REF!</v>
      </c>
      <c r="N44" s="67" t="e">
        <f>INDEX(#REF!,MATCH(H44,$C$6:$C$83,0))</f>
        <v>#REF!</v>
      </c>
      <c r="O44" s="67" t="e">
        <f>INDEX(#REF!,MATCH(H44,$C$6:$C$83,0))</f>
        <v>#REF!</v>
      </c>
      <c r="P44" s="67" t="e">
        <f>INDEX(#REF!,MATCH(H44,$C$6:$C$83,0))</f>
        <v>#REF!</v>
      </c>
      <c r="Q44" s="68" t="e">
        <f>INDEX(#REF!,MATCH(H44,$C$6:$C$83,0))&amp;""</f>
        <v>#REF!</v>
      </c>
      <c r="R44" s="68" t="str">
        <f t="shared" si="3"/>
        <v/>
      </c>
    </row>
    <row r="45" spans="2:18">
      <c r="B45" s="66">
        <v>40</v>
      </c>
      <c r="C45" s="69">
        <f t="shared" si="0"/>
        <v>4.0000000000000001E-3</v>
      </c>
      <c r="D45" s="73"/>
      <c r="E45" s="73"/>
      <c r="F45" s="77"/>
      <c r="H45" s="70">
        <f t="shared" si="4"/>
        <v>5.1999999999999998E-3</v>
      </c>
      <c r="I45" s="6">
        <f t="shared" si="1"/>
        <v>0</v>
      </c>
      <c r="J45" s="6" t="e">
        <f>INDEX(#REF!,MATCH(H45,$C$6:$C$83,0))</f>
        <v>#REF!</v>
      </c>
      <c r="K45" s="6" t="str">
        <f t="shared" si="2"/>
        <v/>
      </c>
      <c r="L45" s="65" t="e">
        <f>INDEX(#REF!,MATCH(H45,$C$6:$C$83,0))</f>
        <v>#REF!</v>
      </c>
      <c r="M45" s="67" t="e">
        <f>INDEX(#REF!,MATCH(H45,$C$6:$C$83,0))</f>
        <v>#REF!</v>
      </c>
      <c r="N45" s="67" t="e">
        <f>INDEX(#REF!,MATCH(H45,$C$6:$C$83,0))</f>
        <v>#REF!</v>
      </c>
      <c r="O45" s="67" t="e">
        <f>INDEX(#REF!,MATCH(H45,$C$6:$C$83,0))</f>
        <v>#REF!</v>
      </c>
      <c r="P45" s="67" t="e">
        <f>INDEX(#REF!,MATCH(H45,$C$6:$C$83,0))</f>
        <v>#REF!</v>
      </c>
      <c r="Q45" s="68" t="e">
        <f>INDEX(#REF!,MATCH(H45,$C$6:$C$83,0))&amp;""</f>
        <v>#REF!</v>
      </c>
      <c r="R45" s="68" t="str">
        <f t="shared" si="3"/>
        <v/>
      </c>
    </row>
    <row r="46" spans="2:18">
      <c r="B46" s="66">
        <v>41</v>
      </c>
      <c r="C46" s="69">
        <f t="shared" si="0"/>
        <v>4.1000000000000003E-3</v>
      </c>
      <c r="D46" s="73"/>
      <c r="E46" s="73"/>
      <c r="F46" s="77"/>
      <c r="H46" s="70">
        <f t="shared" si="4"/>
        <v>5.1000000000000004E-3</v>
      </c>
      <c r="I46" s="6">
        <f t="shared" si="1"/>
        <v>0</v>
      </c>
      <c r="J46" s="6" t="e">
        <f>INDEX(#REF!,MATCH(H46,$C$6:$C$83,0))</f>
        <v>#REF!</v>
      </c>
      <c r="K46" s="6" t="str">
        <f t="shared" si="2"/>
        <v/>
      </c>
      <c r="L46" s="65" t="e">
        <f>INDEX(#REF!,MATCH(H46,$C$6:$C$83,0))</f>
        <v>#REF!</v>
      </c>
      <c r="M46" s="67" t="e">
        <f>INDEX(#REF!,MATCH(H46,$C$6:$C$83,0))</f>
        <v>#REF!</v>
      </c>
      <c r="N46" s="67" t="e">
        <f>INDEX(#REF!,MATCH(H46,$C$6:$C$83,0))</f>
        <v>#REF!</v>
      </c>
      <c r="O46" s="67" t="e">
        <f>INDEX(#REF!,MATCH(H46,$C$6:$C$83,0))</f>
        <v>#REF!</v>
      </c>
      <c r="P46" s="67" t="e">
        <f>INDEX(#REF!,MATCH(H46,$C$6:$C$83,0))</f>
        <v>#REF!</v>
      </c>
      <c r="Q46" s="68" t="e">
        <f>INDEX(#REF!,MATCH(H46,$C$6:$C$83,0))&amp;""</f>
        <v>#REF!</v>
      </c>
      <c r="R46" s="68" t="str">
        <f t="shared" si="3"/>
        <v/>
      </c>
    </row>
    <row r="47" spans="2:18">
      <c r="B47" s="66">
        <v>42</v>
      </c>
      <c r="C47" s="69">
        <f t="shared" si="0"/>
        <v>4.1999999999999997E-3</v>
      </c>
      <c r="D47" s="73"/>
      <c r="E47" s="73"/>
      <c r="F47" s="77"/>
      <c r="H47" s="70">
        <f t="shared" si="4"/>
        <v>5.0000000000000001E-3</v>
      </c>
      <c r="I47" s="6">
        <f t="shared" si="1"/>
        <v>0</v>
      </c>
      <c r="J47" s="6" t="e">
        <f>INDEX(#REF!,MATCH(H47,$C$6:$C$83,0))</f>
        <v>#REF!</v>
      </c>
      <c r="K47" s="6" t="str">
        <f t="shared" si="2"/>
        <v/>
      </c>
      <c r="L47" s="65" t="e">
        <f>INDEX(#REF!,MATCH(H47,$C$6:$C$83,0))</f>
        <v>#REF!</v>
      </c>
      <c r="M47" s="67" t="e">
        <f>INDEX(#REF!,MATCH(H47,$C$6:$C$83,0))</f>
        <v>#REF!</v>
      </c>
      <c r="N47" s="67" t="e">
        <f>INDEX(#REF!,MATCH(H47,$C$6:$C$83,0))</f>
        <v>#REF!</v>
      </c>
      <c r="O47" s="67" t="e">
        <f>INDEX(#REF!,MATCH(H47,$C$6:$C$83,0))</f>
        <v>#REF!</v>
      </c>
      <c r="P47" s="67" t="e">
        <f>INDEX(#REF!,MATCH(H47,$C$6:$C$83,0))</f>
        <v>#REF!</v>
      </c>
      <c r="Q47" s="68" t="e">
        <f>INDEX(#REF!,MATCH(H47,$C$6:$C$83,0))&amp;""</f>
        <v>#REF!</v>
      </c>
      <c r="R47" s="68" t="str">
        <f t="shared" si="3"/>
        <v/>
      </c>
    </row>
    <row r="48" spans="2:18">
      <c r="B48" s="66">
        <v>43</v>
      </c>
      <c r="C48" s="69">
        <f t="shared" si="0"/>
        <v>4.3E-3</v>
      </c>
      <c r="D48" s="73"/>
      <c r="E48" s="73"/>
      <c r="F48" s="77"/>
      <c r="H48" s="70">
        <f t="shared" si="4"/>
        <v>4.8999999999999998E-3</v>
      </c>
      <c r="I48" s="6">
        <f t="shared" si="1"/>
        <v>0</v>
      </c>
      <c r="J48" s="6" t="e">
        <f>INDEX(#REF!,MATCH(H48,$C$6:$C$83,0))</f>
        <v>#REF!</v>
      </c>
      <c r="K48" s="6" t="str">
        <f t="shared" si="2"/>
        <v/>
      </c>
      <c r="L48" s="65" t="e">
        <f>INDEX(#REF!,MATCH(H48,$C$6:$C$83,0))</f>
        <v>#REF!</v>
      </c>
      <c r="M48" s="67" t="e">
        <f>INDEX(#REF!,MATCH(H48,$C$6:$C$83,0))</f>
        <v>#REF!</v>
      </c>
      <c r="N48" s="67" t="e">
        <f>INDEX(#REF!,MATCH(H48,$C$6:$C$83,0))</f>
        <v>#REF!</v>
      </c>
      <c r="O48" s="67" t="e">
        <f>INDEX(#REF!,MATCH(H48,$C$6:$C$83,0))</f>
        <v>#REF!</v>
      </c>
      <c r="P48" s="67" t="e">
        <f>INDEX(#REF!,MATCH(H48,$C$6:$C$83,0))</f>
        <v>#REF!</v>
      </c>
      <c r="Q48" s="68" t="e">
        <f>INDEX(#REF!,MATCH(H48,$C$6:$C$83,0))&amp;""</f>
        <v>#REF!</v>
      </c>
      <c r="R48" s="68" t="str">
        <f t="shared" si="3"/>
        <v/>
      </c>
    </row>
    <row r="49" spans="2:18">
      <c r="B49" s="66">
        <v>44</v>
      </c>
      <c r="C49" s="69">
        <f t="shared" si="0"/>
        <v>4.4000000000000003E-3</v>
      </c>
      <c r="D49" s="73"/>
      <c r="E49" s="73"/>
      <c r="F49" s="77"/>
      <c r="H49" s="70">
        <f t="shared" si="4"/>
        <v>4.7999999999999996E-3</v>
      </c>
      <c r="I49" s="6">
        <f t="shared" si="1"/>
        <v>0</v>
      </c>
      <c r="J49" s="6" t="e">
        <f>INDEX(#REF!,MATCH(H49,$C$6:$C$83,0))</f>
        <v>#REF!</v>
      </c>
      <c r="K49" s="6" t="str">
        <f t="shared" si="2"/>
        <v/>
      </c>
      <c r="L49" s="65" t="e">
        <f>INDEX(#REF!,MATCH(H49,$C$6:$C$83,0))</f>
        <v>#REF!</v>
      </c>
      <c r="M49" s="67" t="e">
        <f>INDEX(#REF!,MATCH(H49,$C$6:$C$83,0))</f>
        <v>#REF!</v>
      </c>
      <c r="N49" s="67" t="e">
        <f>INDEX(#REF!,MATCH(H49,$C$6:$C$83,0))</f>
        <v>#REF!</v>
      </c>
      <c r="O49" s="67" t="e">
        <f>INDEX(#REF!,MATCH(H49,$C$6:$C$83,0))</f>
        <v>#REF!</v>
      </c>
      <c r="P49" s="67" t="e">
        <f>INDEX(#REF!,MATCH(H49,$C$6:$C$83,0))</f>
        <v>#REF!</v>
      </c>
      <c r="Q49" s="68" t="e">
        <f>INDEX(#REF!,MATCH(H49,$C$6:$C$83,0))&amp;""</f>
        <v>#REF!</v>
      </c>
      <c r="R49" s="68" t="str">
        <f t="shared" si="3"/>
        <v/>
      </c>
    </row>
    <row r="50" spans="2:18">
      <c r="B50" s="66">
        <v>45</v>
      </c>
      <c r="C50" s="69">
        <f t="shared" si="0"/>
        <v>4.4999999999999997E-3</v>
      </c>
      <c r="D50" s="73"/>
      <c r="E50" s="73"/>
      <c r="F50" s="77"/>
      <c r="H50" s="70">
        <f t="shared" si="4"/>
        <v>4.7000000000000002E-3</v>
      </c>
      <c r="I50" s="6">
        <f t="shared" si="1"/>
        <v>0</v>
      </c>
      <c r="J50" s="6" t="e">
        <f>INDEX(#REF!,MATCH(H50,$C$6:$C$83,0))</f>
        <v>#REF!</v>
      </c>
      <c r="K50" s="6" t="str">
        <f t="shared" si="2"/>
        <v/>
      </c>
      <c r="L50" s="65" t="e">
        <f>INDEX(#REF!,MATCH(H50,$C$6:$C$83,0))</f>
        <v>#REF!</v>
      </c>
      <c r="M50" s="67" t="e">
        <f>INDEX(#REF!,MATCH(H50,$C$6:$C$83,0))</f>
        <v>#REF!</v>
      </c>
      <c r="N50" s="67" t="e">
        <f>INDEX(#REF!,MATCH(H50,$C$6:$C$83,0))</f>
        <v>#REF!</v>
      </c>
      <c r="O50" s="67" t="e">
        <f>INDEX(#REF!,MATCH(H50,$C$6:$C$83,0))</f>
        <v>#REF!</v>
      </c>
      <c r="P50" s="67" t="e">
        <f>INDEX(#REF!,MATCH(H50,$C$6:$C$83,0))</f>
        <v>#REF!</v>
      </c>
      <c r="Q50" s="68" t="e">
        <f>INDEX(#REF!,MATCH(H50,$C$6:$C$83,0))&amp;""</f>
        <v>#REF!</v>
      </c>
      <c r="R50" s="68" t="str">
        <f t="shared" si="3"/>
        <v/>
      </c>
    </row>
    <row r="51" spans="2:18">
      <c r="B51" s="66">
        <v>46</v>
      </c>
      <c r="C51" s="69">
        <f t="shared" si="0"/>
        <v>4.5999999999999999E-3</v>
      </c>
      <c r="D51" s="73"/>
      <c r="E51" s="73"/>
      <c r="F51" s="77"/>
      <c r="H51" s="70">
        <f t="shared" si="4"/>
        <v>4.5999999999999999E-3</v>
      </c>
      <c r="I51" s="6">
        <f t="shared" si="1"/>
        <v>0</v>
      </c>
      <c r="J51" s="6" t="e">
        <f>INDEX(#REF!,MATCH(H51,$C$6:$C$83,0))</f>
        <v>#REF!</v>
      </c>
      <c r="K51" s="6" t="str">
        <f t="shared" si="2"/>
        <v/>
      </c>
      <c r="L51" s="65" t="e">
        <f>INDEX(#REF!,MATCH(H51,$C$6:$C$83,0))</f>
        <v>#REF!</v>
      </c>
      <c r="M51" s="67" t="e">
        <f>INDEX(#REF!,MATCH(H51,$C$6:$C$83,0))</f>
        <v>#REF!</v>
      </c>
      <c r="N51" s="67" t="e">
        <f>INDEX(#REF!,MATCH(H51,$C$6:$C$83,0))</f>
        <v>#REF!</v>
      </c>
      <c r="O51" s="67" t="e">
        <f>INDEX(#REF!,MATCH(H51,$C$6:$C$83,0))</f>
        <v>#REF!</v>
      </c>
      <c r="P51" s="67" t="e">
        <f>INDEX(#REF!,MATCH(H51,$C$6:$C$83,0))</f>
        <v>#REF!</v>
      </c>
      <c r="Q51" s="68" t="e">
        <f>INDEX(#REF!,MATCH(H51,$C$6:$C$83,0))&amp;""</f>
        <v>#REF!</v>
      </c>
      <c r="R51" s="68" t="str">
        <f t="shared" si="3"/>
        <v/>
      </c>
    </row>
    <row r="52" spans="2:18">
      <c r="B52" s="66">
        <v>47</v>
      </c>
      <c r="C52" s="69">
        <f t="shared" si="0"/>
        <v>4.7000000000000002E-3</v>
      </c>
      <c r="D52" s="73"/>
      <c r="E52" s="73"/>
      <c r="F52" s="77"/>
      <c r="H52" s="70">
        <f t="shared" si="4"/>
        <v>4.4999999999999997E-3</v>
      </c>
      <c r="I52" s="6">
        <f t="shared" si="1"/>
        <v>0</v>
      </c>
      <c r="J52" s="6" t="e">
        <f>INDEX(#REF!,MATCH(H52,$C$6:$C$83,0))</f>
        <v>#REF!</v>
      </c>
      <c r="K52" s="6" t="str">
        <f t="shared" si="2"/>
        <v/>
      </c>
      <c r="L52" s="65" t="e">
        <f>INDEX(#REF!,MATCH(H52,$C$6:$C$83,0))</f>
        <v>#REF!</v>
      </c>
      <c r="M52" s="67" t="e">
        <f>INDEX(#REF!,MATCH(H52,$C$6:$C$83,0))</f>
        <v>#REF!</v>
      </c>
      <c r="N52" s="67" t="e">
        <f>INDEX(#REF!,MATCH(H52,$C$6:$C$83,0))</f>
        <v>#REF!</v>
      </c>
      <c r="O52" s="67" t="e">
        <f>INDEX(#REF!,MATCH(H52,$C$6:$C$83,0))</f>
        <v>#REF!</v>
      </c>
      <c r="P52" s="67" t="e">
        <f>INDEX(#REF!,MATCH(H52,$C$6:$C$83,0))</f>
        <v>#REF!</v>
      </c>
      <c r="Q52" s="68" t="e">
        <f>INDEX(#REF!,MATCH(H52,$C$6:$C$83,0))&amp;""</f>
        <v>#REF!</v>
      </c>
      <c r="R52" s="68" t="str">
        <f t="shared" si="3"/>
        <v/>
      </c>
    </row>
    <row r="53" spans="2:18">
      <c r="B53" s="66">
        <v>48</v>
      </c>
      <c r="C53" s="69">
        <f t="shared" si="0"/>
        <v>4.7999999999999996E-3</v>
      </c>
      <c r="D53" s="73"/>
      <c r="E53" s="73"/>
      <c r="F53" s="77"/>
      <c r="H53" s="70">
        <f t="shared" si="4"/>
        <v>4.4000000000000003E-3</v>
      </c>
      <c r="I53" s="6">
        <f t="shared" si="1"/>
        <v>0</v>
      </c>
      <c r="J53" s="6" t="e">
        <f>INDEX(#REF!,MATCH(H53,$C$6:$C$83,0))</f>
        <v>#REF!</v>
      </c>
      <c r="K53" s="6" t="str">
        <f t="shared" si="2"/>
        <v/>
      </c>
      <c r="L53" s="65" t="e">
        <f>INDEX(#REF!,MATCH(H53,$C$6:$C$83,0))</f>
        <v>#REF!</v>
      </c>
      <c r="M53" s="67" t="e">
        <f>INDEX(#REF!,MATCH(H53,$C$6:$C$83,0))</f>
        <v>#REF!</v>
      </c>
      <c r="N53" s="67" t="e">
        <f>INDEX(#REF!,MATCH(H53,$C$6:$C$83,0))</f>
        <v>#REF!</v>
      </c>
      <c r="O53" s="67" t="e">
        <f>INDEX(#REF!,MATCH(H53,$C$6:$C$83,0))</f>
        <v>#REF!</v>
      </c>
      <c r="P53" s="67" t="e">
        <f>INDEX(#REF!,MATCH(H53,$C$6:$C$83,0))</f>
        <v>#REF!</v>
      </c>
      <c r="Q53" s="68" t="e">
        <f>INDEX(#REF!,MATCH(H53,$C$6:$C$83,0))&amp;""</f>
        <v>#REF!</v>
      </c>
      <c r="R53" s="68" t="str">
        <f t="shared" si="3"/>
        <v/>
      </c>
    </row>
    <row r="54" spans="2:18">
      <c r="B54" s="66">
        <v>49</v>
      </c>
      <c r="C54" s="69">
        <f t="shared" si="0"/>
        <v>4.8999999999999998E-3</v>
      </c>
      <c r="D54" s="73"/>
      <c r="E54" s="73"/>
      <c r="F54" s="77"/>
      <c r="H54" s="70">
        <f t="shared" si="4"/>
        <v>4.3E-3</v>
      </c>
      <c r="I54" s="6">
        <f t="shared" si="1"/>
        <v>0</v>
      </c>
      <c r="J54" s="6" t="e">
        <f>INDEX(#REF!,MATCH(H54,$C$6:$C$83,0))</f>
        <v>#REF!</v>
      </c>
      <c r="K54" s="6" t="str">
        <f t="shared" si="2"/>
        <v/>
      </c>
      <c r="L54" s="65" t="e">
        <f>INDEX(#REF!,MATCH(H54,$C$6:$C$83,0))</f>
        <v>#REF!</v>
      </c>
      <c r="M54" s="67" t="e">
        <f>INDEX(#REF!,MATCH(H54,$C$6:$C$83,0))</f>
        <v>#REF!</v>
      </c>
      <c r="N54" s="67" t="e">
        <f>INDEX(#REF!,MATCH(H54,$C$6:$C$83,0))</f>
        <v>#REF!</v>
      </c>
      <c r="O54" s="67" t="e">
        <f>INDEX(#REF!,MATCH(H54,$C$6:$C$83,0))</f>
        <v>#REF!</v>
      </c>
      <c r="P54" s="67" t="e">
        <f>INDEX(#REF!,MATCH(H54,$C$6:$C$83,0))</f>
        <v>#REF!</v>
      </c>
      <c r="Q54" s="68" t="e">
        <f>INDEX(#REF!,MATCH(H54,$C$6:$C$83,0))&amp;""</f>
        <v>#REF!</v>
      </c>
      <c r="R54" s="68" t="str">
        <f t="shared" si="3"/>
        <v/>
      </c>
    </row>
    <row r="55" spans="2:18">
      <c r="B55" s="66">
        <v>50</v>
      </c>
      <c r="C55" s="69">
        <f t="shared" si="0"/>
        <v>5.0000000000000001E-3</v>
      </c>
      <c r="D55" s="73"/>
      <c r="E55" s="73"/>
      <c r="F55" s="77"/>
      <c r="H55" s="70">
        <f t="shared" si="4"/>
        <v>4.1999999999999997E-3</v>
      </c>
      <c r="I55" s="6">
        <f t="shared" si="1"/>
        <v>0</v>
      </c>
      <c r="J55" s="6" t="e">
        <f>INDEX(#REF!,MATCH(H55,$C$6:$C$83,0))</f>
        <v>#REF!</v>
      </c>
      <c r="K55" s="6" t="str">
        <f t="shared" si="2"/>
        <v/>
      </c>
      <c r="L55" s="65" t="e">
        <f>INDEX(#REF!,MATCH(H55,$C$6:$C$83,0))</f>
        <v>#REF!</v>
      </c>
      <c r="M55" s="67" t="e">
        <f>INDEX(#REF!,MATCH(H55,$C$6:$C$83,0))</f>
        <v>#REF!</v>
      </c>
      <c r="N55" s="67" t="e">
        <f>INDEX(#REF!,MATCH(H55,$C$6:$C$83,0))</f>
        <v>#REF!</v>
      </c>
      <c r="O55" s="67" t="e">
        <f>INDEX(#REF!,MATCH(H55,$C$6:$C$83,0))</f>
        <v>#REF!</v>
      </c>
      <c r="P55" s="67" t="e">
        <f>INDEX(#REF!,MATCH(H55,$C$6:$C$83,0))</f>
        <v>#REF!</v>
      </c>
      <c r="Q55" s="68" t="e">
        <f>INDEX(#REF!,MATCH(H55,$C$6:$C$83,0))&amp;""</f>
        <v>#REF!</v>
      </c>
      <c r="R55" s="68" t="str">
        <f t="shared" si="3"/>
        <v/>
      </c>
    </row>
    <row r="56" spans="2:18">
      <c r="B56" s="66">
        <v>51</v>
      </c>
      <c r="C56" s="69">
        <f t="shared" si="0"/>
        <v>5.1000000000000004E-3</v>
      </c>
      <c r="D56" s="73"/>
      <c r="E56" s="73"/>
      <c r="F56" s="77"/>
      <c r="H56" s="70">
        <f t="shared" si="4"/>
        <v>4.1000000000000003E-3</v>
      </c>
      <c r="I56" s="6">
        <f t="shared" si="1"/>
        <v>0</v>
      </c>
      <c r="J56" s="6" t="e">
        <f>INDEX(#REF!,MATCH(H56,$C$6:$C$83,0))</f>
        <v>#REF!</v>
      </c>
      <c r="K56" s="6" t="str">
        <f t="shared" si="2"/>
        <v/>
      </c>
      <c r="L56" s="65" t="e">
        <f>INDEX(#REF!,MATCH(H56,$C$6:$C$83,0))</f>
        <v>#REF!</v>
      </c>
      <c r="M56" s="67" t="e">
        <f>INDEX(#REF!,MATCH(H56,$C$6:$C$83,0))</f>
        <v>#REF!</v>
      </c>
      <c r="N56" s="67" t="e">
        <f>INDEX(#REF!,MATCH(H56,$C$6:$C$83,0))</f>
        <v>#REF!</v>
      </c>
      <c r="O56" s="67" t="e">
        <f>INDEX(#REF!,MATCH(H56,$C$6:$C$83,0))</f>
        <v>#REF!</v>
      </c>
      <c r="P56" s="67" t="e">
        <f>INDEX(#REF!,MATCH(H56,$C$6:$C$83,0))</f>
        <v>#REF!</v>
      </c>
      <c r="Q56" s="68" t="e">
        <f>INDEX(#REF!,MATCH(H56,$C$6:$C$83,0))&amp;""</f>
        <v>#REF!</v>
      </c>
      <c r="R56" s="68" t="str">
        <f t="shared" si="3"/>
        <v/>
      </c>
    </row>
    <row r="57" spans="2:18">
      <c r="B57" s="66">
        <v>52</v>
      </c>
      <c r="C57" s="69">
        <f t="shared" si="0"/>
        <v>5.1999999999999998E-3</v>
      </c>
      <c r="D57" s="73"/>
      <c r="E57" s="78"/>
      <c r="F57" s="79"/>
      <c r="H57" s="70">
        <f t="shared" si="4"/>
        <v>4.0000000000000001E-3</v>
      </c>
      <c r="I57" s="6">
        <f t="shared" si="1"/>
        <v>0</v>
      </c>
      <c r="J57" s="6" t="e">
        <f>INDEX(#REF!,MATCH(H57,$C$6:$C$83,0))</f>
        <v>#REF!</v>
      </c>
      <c r="K57" s="6" t="str">
        <f t="shared" si="2"/>
        <v/>
      </c>
      <c r="L57" s="65" t="e">
        <f>INDEX(#REF!,MATCH(H57,$C$6:$C$83,0))</f>
        <v>#REF!</v>
      </c>
      <c r="M57" s="67" t="e">
        <f>INDEX(#REF!,MATCH(H57,$C$6:$C$83,0))</f>
        <v>#REF!</v>
      </c>
      <c r="N57" s="67" t="e">
        <f>INDEX(#REF!,MATCH(H57,$C$6:$C$83,0))</f>
        <v>#REF!</v>
      </c>
      <c r="O57" s="67" t="e">
        <f>INDEX(#REF!,MATCH(H57,$C$6:$C$83,0))</f>
        <v>#REF!</v>
      </c>
      <c r="P57" s="67" t="e">
        <f>INDEX(#REF!,MATCH(H57,$C$6:$C$83,0))</f>
        <v>#REF!</v>
      </c>
      <c r="Q57" s="68" t="e">
        <f>INDEX(#REF!,MATCH(H57,$C$6:$C$83,0))&amp;""</f>
        <v>#REF!</v>
      </c>
      <c r="R57" s="68" t="str">
        <f t="shared" si="3"/>
        <v/>
      </c>
    </row>
    <row r="58" spans="2:18">
      <c r="B58" s="66">
        <v>53</v>
      </c>
      <c r="C58" s="69">
        <f t="shared" si="0"/>
        <v>5.3E-3</v>
      </c>
      <c r="D58" s="73"/>
      <c r="E58" s="78"/>
      <c r="F58" s="79"/>
      <c r="H58" s="70">
        <f t="shared" si="4"/>
        <v>3.8999999999999998E-3</v>
      </c>
      <c r="I58" s="6">
        <f t="shared" si="1"/>
        <v>0</v>
      </c>
      <c r="J58" s="6" t="e">
        <f>INDEX(#REF!,MATCH(H58,$C$6:$C$83,0))</f>
        <v>#REF!</v>
      </c>
      <c r="K58" s="6" t="str">
        <f t="shared" si="2"/>
        <v/>
      </c>
      <c r="L58" s="65" t="e">
        <f>INDEX(#REF!,MATCH(H58,$C$6:$C$83,0))</f>
        <v>#REF!</v>
      </c>
      <c r="M58" s="67" t="e">
        <f>INDEX(#REF!,MATCH(H58,$C$6:$C$83,0))</f>
        <v>#REF!</v>
      </c>
      <c r="N58" s="67" t="e">
        <f>INDEX(#REF!,MATCH(H58,$C$6:$C$83,0))</f>
        <v>#REF!</v>
      </c>
      <c r="O58" s="67" t="e">
        <f>INDEX(#REF!,MATCH(H58,$C$6:$C$83,0))</f>
        <v>#REF!</v>
      </c>
      <c r="P58" s="67" t="e">
        <f>INDEX(#REF!,MATCH(H58,$C$6:$C$83,0))</f>
        <v>#REF!</v>
      </c>
      <c r="Q58" s="68" t="e">
        <f>INDEX(#REF!,MATCH(H58,$C$6:$C$83,0))&amp;""</f>
        <v>#REF!</v>
      </c>
      <c r="R58" s="68" t="str">
        <f t="shared" si="3"/>
        <v/>
      </c>
    </row>
    <row r="59" spans="2:18">
      <c r="B59" s="66">
        <v>54</v>
      </c>
      <c r="C59" s="69">
        <f t="shared" si="0"/>
        <v>5.4000000000000003E-3</v>
      </c>
      <c r="D59" s="73"/>
      <c r="E59" s="78"/>
      <c r="F59" s="79"/>
      <c r="H59" s="70">
        <f t="shared" si="4"/>
        <v>3.8E-3</v>
      </c>
      <c r="I59" s="6">
        <f t="shared" si="1"/>
        <v>0</v>
      </c>
      <c r="J59" s="6" t="e">
        <f>INDEX(#REF!,MATCH(H59,$C$6:$C$83,0))</f>
        <v>#REF!</v>
      </c>
      <c r="K59" s="6" t="str">
        <f t="shared" si="2"/>
        <v/>
      </c>
      <c r="L59" s="65" t="e">
        <f>INDEX(#REF!,MATCH(H59,$C$6:$C$83,0))</f>
        <v>#REF!</v>
      </c>
      <c r="M59" s="67" t="e">
        <f>INDEX(#REF!,MATCH(H59,$C$6:$C$83,0))</f>
        <v>#REF!</v>
      </c>
      <c r="N59" s="67" t="e">
        <f>INDEX(#REF!,MATCH(H59,$C$6:$C$83,0))</f>
        <v>#REF!</v>
      </c>
      <c r="O59" s="67" t="e">
        <f>INDEX(#REF!,MATCH(H59,$C$6:$C$83,0))</f>
        <v>#REF!</v>
      </c>
      <c r="P59" s="67" t="e">
        <f>INDEX(#REF!,MATCH(H59,$C$6:$C$83,0))</f>
        <v>#REF!</v>
      </c>
      <c r="Q59" s="68" t="e">
        <f>INDEX(#REF!,MATCH(H59,$C$6:$C$83,0))&amp;""</f>
        <v>#REF!</v>
      </c>
      <c r="R59" s="68" t="str">
        <f t="shared" si="3"/>
        <v/>
      </c>
    </row>
    <row r="60" spans="2:18">
      <c r="B60" s="66">
        <v>55</v>
      </c>
      <c r="C60" s="69">
        <f t="shared" si="0"/>
        <v>5.4999999999999997E-3</v>
      </c>
      <c r="D60" s="73"/>
      <c r="E60" s="78"/>
      <c r="F60" s="79"/>
      <c r="H60" s="70">
        <f t="shared" si="4"/>
        <v>3.7000000000000002E-3</v>
      </c>
      <c r="I60" s="6">
        <f t="shared" si="1"/>
        <v>0</v>
      </c>
      <c r="J60" s="6" t="e">
        <f>INDEX(#REF!,MATCH(H60,$C$6:$C$83,0))</f>
        <v>#REF!</v>
      </c>
      <c r="K60" s="6" t="str">
        <f t="shared" si="2"/>
        <v/>
      </c>
      <c r="L60" s="65" t="e">
        <f>INDEX(#REF!,MATCH(H60,$C$6:$C$83,0))</f>
        <v>#REF!</v>
      </c>
      <c r="M60" s="67" t="e">
        <f>INDEX(#REF!,MATCH(H60,$C$6:$C$83,0))</f>
        <v>#REF!</v>
      </c>
      <c r="N60" s="67" t="e">
        <f>INDEX(#REF!,MATCH(H60,$C$6:$C$83,0))</f>
        <v>#REF!</v>
      </c>
      <c r="O60" s="67" t="e">
        <f>INDEX(#REF!,MATCH(H60,$C$6:$C$83,0))</f>
        <v>#REF!</v>
      </c>
      <c r="P60" s="67" t="e">
        <f>INDEX(#REF!,MATCH(H60,$C$6:$C$83,0))</f>
        <v>#REF!</v>
      </c>
      <c r="Q60" s="68" t="e">
        <f>INDEX(#REF!,MATCH(H60,$C$6:$C$83,0))&amp;""</f>
        <v>#REF!</v>
      </c>
      <c r="R60" s="68" t="str">
        <f t="shared" si="3"/>
        <v/>
      </c>
    </row>
    <row r="61" spans="2:18">
      <c r="B61" s="66">
        <v>56</v>
      </c>
      <c r="C61" s="69">
        <f t="shared" si="0"/>
        <v>5.5999999999999999E-3</v>
      </c>
      <c r="D61" s="73"/>
      <c r="E61" s="78"/>
      <c r="F61" s="79"/>
      <c r="H61" s="70">
        <f t="shared" si="4"/>
        <v>3.5999999999999999E-3</v>
      </c>
      <c r="I61" s="6">
        <f t="shared" si="1"/>
        <v>0</v>
      </c>
      <c r="J61" s="6" t="e">
        <f>INDEX(#REF!,MATCH(H61,$C$6:$C$83,0))</f>
        <v>#REF!</v>
      </c>
      <c r="K61" s="6" t="str">
        <f t="shared" si="2"/>
        <v/>
      </c>
      <c r="L61" s="65" t="e">
        <f>INDEX(#REF!,MATCH(H61,$C$6:$C$83,0))</f>
        <v>#REF!</v>
      </c>
      <c r="M61" s="67" t="e">
        <f>INDEX(#REF!,MATCH(H61,$C$6:$C$83,0))</f>
        <v>#REF!</v>
      </c>
      <c r="N61" s="67" t="e">
        <f>INDEX(#REF!,MATCH(H61,$C$6:$C$83,0))</f>
        <v>#REF!</v>
      </c>
      <c r="O61" s="67" t="e">
        <f>INDEX(#REF!,MATCH(H61,$C$6:$C$83,0))</f>
        <v>#REF!</v>
      </c>
      <c r="P61" s="67" t="e">
        <f>INDEX(#REF!,MATCH(H61,$C$6:$C$83,0))</f>
        <v>#REF!</v>
      </c>
      <c r="Q61" s="68" t="e">
        <f>INDEX(#REF!,MATCH(H61,$C$6:$C$83,0))&amp;""</f>
        <v>#REF!</v>
      </c>
      <c r="R61" s="68" t="str">
        <f t="shared" si="3"/>
        <v/>
      </c>
    </row>
    <row r="62" spans="2:18">
      <c r="B62" s="66">
        <v>57</v>
      </c>
      <c r="C62" s="69">
        <f t="shared" si="0"/>
        <v>5.7000000000000002E-3</v>
      </c>
      <c r="D62" s="73"/>
      <c r="E62" s="78"/>
      <c r="F62" s="79"/>
      <c r="H62" s="70">
        <f t="shared" si="4"/>
        <v>3.5000000000000001E-3</v>
      </c>
      <c r="I62" s="6">
        <f t="shared" si="1"/>
        <v>0</v>
      </c>
      <c r="J62" s="6" t="e">
        <f>INDEX(#REF!,MATCH(H62,$C$6:$C$83,0))</f>
        <v>#REF!</v>
      </c>
      <c r="K62" s="6" t="str">
        <f t="shared" si="2"/>
        <v/>
      </c>
      <c r="L62" s="65" t="e">
        <f>INDEX(#REF!,MATCH(H62,$C$6:$C$83,0))</f>
        <v>#REF!</v>
      </c>
      <c r="M62" s="67" t="e">
        <f>INDEX(#REF!,MATCH(H62,$C$6:$C$83,0))</f>
        <v>#REF!</v>
      </c>
      <c r="N62" s="67" t="e">
        <f>INDEX(#REF!,MATCH(H62,$C$6:$C$83,0))</f>
        <v>#REF!</v>
      </c>
      <c r="O62" s="67" t="e">
        <f>INDEX(#REF!,MATCH(H62,$C$6:$C$83,0))</f>
        <v>#REF!</v>
      </c>
      <c r="P62" s="67" t="e">
        <f>INDEX(#REF!,MATCH(H62,$C$6:$C$83,0))</f>
        <v>#REF!</v>
      </c>
      <c r="Q62" s="68" t="e">
        <f>INDEX(#REF!,MATCH(H62,$C$6:$C$83,0))&amp;""</f>
        <v>#REF!</v>
      </c>
      <c r="R62" s="68" t="str">
        <f t="shared" si="3"/>
        <v/>
      </c>
    </row>
    <row r="63" spans="2:18">
      <c r="B63" s="66">
        <v>58</v>
      </c>
      <c r="C63" s="69">
        <f t="shared" si="0"/>
        <v>5.7999999999999996E-3</v>
      </c>
      <c r="D63" s="73"/>
      <c r="E63" s="78"/>
      <c r="F63" s="79"/>
      <c r="H63" s="70">
        <f t="shared" si="4"/>
        <v>3.3999999999999998E-3</v>
      </c>
      <c r="I63" s="6">
        <f t="shared" si="1"/>
        <v>0</v>
      </c>
      <c r="J63" s="6" t="e">
        <f>INDEX(#REF!,MATCH(H63,$C$6:$C$83,0))</f>
        <v>#REF!</v>
      </c>
      <c r="K63" s="6" t="str">
        <f t="shared" si="2"/>
        <v/>
      </c>
      <c r="L63" s="65" t="e">
        <f>INDEX(#REF!,MATCH(H63,$C$6:$C$83,0))</f>
        <v>#REF!</v>
      </c>
      <c r="M63" s="67" t="e">
        <f>INDEX(#REF!,MATCH(H63,$C$6:$C$83,0))</f>
        <v>#REF!</v>
      </c>
      <c r="N63" s="67" t="e">
        <f>INDEX(#REF!,MATCH(H63,$C$6:$C$83,0))</f>
        <v>#REF!</v>
      </c>
      <c r="O63" s="67" t="e">
        <f>INDEX(#REF!,MATCH(H63,$C$6:$C$83,0))</f>
        <v>#REF!</v>
      </c>
      <c r="P63" s="67" t="e">
        <f>INDEX(#REF!,MATCH(H63,$C$6:$C$83,0))</f>
        <v>#REF!</v>
      </c>
      <c r="Q63" s="68" t="e">
        <f>INDEX(#REF!,MATCH(H63,$C$6:$C$83,0))&amp;""</f>
        <v>#REF!</v>
      </c>
      <c r="R63" s="68" t="str">
        <f t="shared" si="3"/>
        <v/>
      </c>
    </row>
    <row r="64" spans="2:18">
      <c r="B64" s="66">
        <v>59</v>
      </c>
      <c r="C64" s="69">
        <f t="shared" si="0"/>
        <v>5.8999999999999999E-3</v>
      </c>
      <c r="D64" s="73"/>
      <c r="E64" s="78"/>
      <c r="F64" s="79"/>
      <c r="H64" s="70">
        <f t="shared" si="4"/>
        <v>3.3E-3</v>
      </c>
      <c r="I64" s="6">
        <f t="shared" si="1"/>
        <v>0</v>
      </c>
      <c r="J64" s="6" t="e">
        <f>INDEX(#REF!,MATCH(H64,$C$6:$C$83,0))</f>
        <v>#REF!</v>
      </c>
      <c r="K64" s="6" t="str">
        <f t="shared" si="2"/>
        <v/>
      </c>
      <c r="L64" s="65" t="e">
        <f>INDEX(#REF!,MATCH(H64,$C$6:$C$83,0))</f>
        <v>#REF!</v>
      </c>
      <c r="M64" s="67" t="e">
        <f>INDEX(#REF!,MATCH(H64,$C$6:$C$83,0))</f>
        <v>#REF!</v>
      </c>
      <c r="N64" s="67" t="e">
        <f>INDEX(#REF!,MATCH(H64,$C$6:$C$83,0))</f>
        <v>#REF!</v>
      </c>
      <c r="O64" s="67" t="e">
        <f>INDEX(#REF!,MATCH(H64,$C$6:$C$83,0))</f>
        <v>#REF!</v>
      </c>
      <c r="P64" s="67" t="e">
        <f>INDEX(#REF!,MATCH(H64,$C$6:$C$83,0))</f>
        <v>#REF!</v>
      </c>
      <c r="Q64" s="68" t="e">
        <f>INDEX(#REF!,MATCH(H64,$C$6:$C$83,0))&amp;""</f>
        <v>#REF!</v>
      </c>
      <c r="R64" s="68" t="str">
        <f t="shared" si="3"/>
        <v/>
      </c>
    </row>
    <row r="65" spans="2:18">
      <c r="B65" s="66">
        <v>60</v>
      </c>
      <c r="C65" s="69">
        <f t="shared" si="0"/>
        <v>6.0000000000000001E-3</v>
      </c>
      <c r="D65" s="73"/>
      <c r="E65" s="78"/>
      <c r="F65" s="79"/>
      <c r="H65" s="70">
        <f t="shared" si="4"/>
        <v>3.2000000000000002E-3</v>
      </c>
      <c r="I65" s="6">
        <f t="shared" si="1"/>
        <v>0</v>
      </c>
      <c r="J65" s="6" t="e">
        <f>INDEX(#REF!,MATCH(H65,$C$6:$C$83,0))</f>
        <v>#REF!</v>
      </c>
      <c r="K65" s="6" t="str">
        <f t="shared" si="2"/>
        <v/>
      </c>
      <c r="L65" s="65" t="e">
        <f>INDEX(#REF!,MATCH(H65,$C$6:$C$83,0))</f>
        <v>#REF!</v>
      </c>
      <c r="M65" s="67" t="e">
        <f>INDEX(#REF!,MATCH(H65,$C$6:$C$83,0))</f>
        <v>#REF!</v>
      </c>
      <c r="N65" s="67" t="e">
        <f>INDEX(#REF!,MATCH(H65,$C$6:$C$83,0))</f>
        <v>#REF!</v>
      </c>
      <c r="O65" s="67" t="e">
        <f>INDEX(#REF!,MATCH(H65,$C$6:$C$83,0))</f>
        <v>#REF!</v>
      </c>
      <c r="P65" s="67" t="e">
        <f>INDEX(#REF!,MATCH(H65,$C$6:$C$83,0))</f>
        <v>#REF!</v>
      </c>
      <c r="Q65" s="68" t="e">
        <f>INDEX(#REF!,MATCH(H65,$C$6:$C$83,0))&amp;""</f>
        <v>#REF!</v>
      </c>
      <c r="R65" s="68" t="str">
        <f t="shared" si="3"/>
        <v/>
      </c>
    </row>
    <row r="66" spans="2:18">
      <c r="B66" s="66">
        <v>61</v>
      </c>
      <c r="C66" s="69">
        <f t="shared" si="0"/>
        <v>6.1000000000000004E-3</v>
      </c>
      <c r="D66" s="73"/>
      <c r="E66" s="78"/>
      <c r="F66" s="79"/>
      <c r="H66" s="70">
        <f t="shared" si="4"/>
        <v>3.0999999999999999E-3</v>
      </c>
      <c r="I66" s="6">
        <f t="shared" si="1"/>
        <v>0</v>
      </c>
      <c r="J66" s="6" t="e">
        <f>INDEX(#REF!,MATCH(H66,$C$6:$C$83,0))</f>
        <v>#REF!</v>
      </c>
      <c r="K66" s="6" t="str">
        <f t="shared" si="2"/>
        <v/>
      </c>
      <c r="L66" s="65" t="e">
        <f>INDEX(#REF!,MATCH(H66,$C$6:$C$83,0))</f>
        <v>#REF!</v>
      </c>
      <c r="M66" s="67" t="e">
        <f>INDEX(#REF!,MATCH(H66,$C$6:$C$83,0))</f>
        <v>#REF!</v>
      </c>
      <c r="N66" s="67" t="e">
        <f>INDEX(#REF!,MATCH(H66,$C$6:$C$83,0))</f>
        <v>#REF!</v>
      </c>
      <c r="O66" s="67" t="e">
        <f>INDEX(#REF!,MATCH(H66,$C$6:$C$83,0))</f>
        <v>#REF!</v>
      </c>
      <c r="P66" s="67" t="e">
        <f>INDEX(#REF!,MATCH(H66,$C$6:$C$83,0))</f>
        <v>#REF!</v>
      </c>
      <c r="Q66" s="68" t="e">
        <f>INDEX(#REF!,MATCH(H66,$C$6:$C$83,0))&amp;""</f>
        <v>#REF!</v>
      </c>
      <c r="R66" s="68" t="str">
        <f t="shared" si="3"/>
        <v/>
      </c>
    </row>
    <row r="67" spans="2:18">
      <c r="B67" s="66">
        <v>62</v>
      </c>
      <c r="C67" s="69">
        <f t="shared" si="0"/>
        <v>6.1999999999999998E-3</v>
      </c>
      <c r="D67" s="73"/>
      <c r="E67" s="78"/>
      <c r="F67" s="79"/>
      <c r="H67" s="70">
        <f t="shared" si="4"/>
        <v>3.0000000000000001E-3</v>
      </c>
      <c r="I67" s="6">
        <f t="shared" si="1"/>
        <v>0</v>
      </c>
      <c r="J67" s="6" t="e">
        <f>INDEX(#REF!,MATCH(H67,$C$6:$C$83,0))</f>
        <v>#REF!</v>
      </c>
      <c r="K67" s="6" t="str">
        <f t="shared" si="2"/>
        <v/>
      </c>
      <c r="L67" s="65" t="e">
        <f>INDEX(#REF!,MATCH(H67,$C$6:$C$83,0))</f>
        <v>#REF!</v>
      </c>
      <c r="M67" s="67" t="e">
        <f>INDEX(#REF!,MATCH(H67,$C$6:$C$83,0))</f>
        <v>#REF!</v>
      </c>
      <c r="N67" s="67" t="e">
        <f>INDEX(#REF!,MATCH(H67,$C$6:$C$83,0))</f>
        <v>#REF!</v>
      </c>
      <c r="O67" s="67" t="e">
        <f>INDEX(#REF!,MATCH(H67,$C$6:$C$83,0))</f>
        <v>#REF!</v>
      </c>
      <c r="P67" s="67" t="e">
        <f>INDEX(#REF!,MATCH(H67,$C$6:$C$83,0))</f>
        <v>#REF!</v>
      </c>
      <c r="Q67" s="68" t="e">
        <f>INDEX(#REF!,MATCH(H67,$C$6:$C$83,0))&amp;""</f>
        <v>#REF!</v>
      </c>
      <c r="R67" s="68" t="str">
        <f t="shared" si="3"/>
        <v/>
      </c>
    </row>
    <row r="68" spans="2:18">
      <c r="B68" s="66">
        <v>63</v>
      </c>
      <c r="C68" s="69">
        <f t="shared" si="0"/>
        <v>6.3E-3</v>
      </c>
      <c r="D68" s="73"/>
      <c r="E68" s="78"/>
      <c r="F68" s="79"/>
      <c r="H68" s="70">
        <f t="shared" si="4"/>
        <v>2.8999999999999998E-3</v>
      </c>
      <c r="I68" s="6">
        <f t="shared" si="1"/>
        <v>0</v>
      </c>
      <c r="J68" s="6" t="e">
        <f>INDEX(#REF!,MATCH(H68,$C$6:$C$83,0))</f>
        <v>#REF!</v>
      </c>
      <c r="K68" s="6" t="str">
        <f t="shared" si="2"/>
        <v/>
      </c>
      <c r="L68" s="65" t="e">
        <f>INDEX(#REF!,MATCH(H68,$C$6:$C$83,0))</f>
        <v>#REF!</v>
      </c>
      <c r="M68" s="67" t="e">
        <f>INDEX(#REF!,MATCH(H68,$C$6:$C$83,0))</f>
        <v>#REF!</v>
      </c>
      <c r="N68" s="67" t="e">
        <f>INDEX(#REF!,MATCH(H68,$C$6:$C$83,0))</f>
        <v>#REF!</v>
      </c>
      <c r="O68" s="67" t="e">
        <f>INDEX(#REF!,MATCH(H68,$C$6:$C$83,0))</f>
        <v>#REF!</v>
      </c>
      <c r="P68" s="67" t="e">
        <f>INDEX(#REF!,MATCH(H68,$C$6:$C$83,0))</f>
        <v>#REF!</v>
      </c>
      <c r="Q68" s="68" t="e">
        <f>INDEX(#REF!,MATCH(H68,$C$6:$C$83,0))&amp;""</f>
        <v>#REF!</v>
      </c>
      <c r="R68" s="68" t="str">
        <f t="shared" si="3"/>
        <v/>
      </c>
    </row>
    <row r="69" spans="2:18">
      <c r="B69" s="66">
        <v>64</v>
      </c>
      <c r="C69" s="69">
        <f t="shared" si="0"/>
        <v>6.4000000000000003E-3</v>
      </c>
      <c r="D69" s="73"/>
      <c r="E69" s="78"/>
      <c r="F69" s="79"/>
      <c r="H69" s="70">
        <f t="shared" si="4"/>
        <v>2.8E-3</v>
      </c>
      <c r="I69" s="6">
        <f t="shared" si="1"/>
        <v>0</v>
      </c>
      <c r="J69" s="6" t="e">
        <f>INDEX(#REF!,MATCH(H69,$C$6:$C$83,0))</f>
        <v>#REF!</v>
      </c>
      <c r="K69" s="6" t="str">
        <f t="shared" si="2"/>
        <v/>
      </c>
      <c r="L69" s="65" t="e">
        <f>INDEX(#REF!,MATCH(H69,$C$6:$C$83,0))</f>
        <v>#REF!</v>
      </c>
      <c r="M69" s="67" t="e">
        <f>INDEX(#REF!,MATCH(H69,$C$6:$C$83,0))</f>
        <v>#REF!</v>
      </c>
      <c r="N69" s="67" t="e">
        <f>INDEX(#REF!,MATCH(H69,$C$6:$C$83,0))</f>
        <v>#REF!</v>
      </c>
      <c r="O69" s="67" t="e">
        <f>INDEX(#REF!,MATCH(H69,$C$6:$C$83,0))</f>
        <v>#REF!</v>
      </c>
      <c r="P69" s="67" t="e">
        <f>INDEX(#REF!,MATCH(H69,$C$6:$C$83,0))</f>
        <v>#REF!</v>
      </c>
      <c r="Q69" s="68" t="e">
        <f>INDEX(#REF!,MATCH(H69,$C$6:$C$83,0))&amp;""</f>
        <v>#REF!</v>
      </c>
      <c r="R69" s="68" t="str">
        <f t="shared" si="3"/>
        <v/>
      </c>
    </row>
    <row r="70" spans="2:18">
      <c r="B70" s="66">
        <v>65</v>
      </c>
      <c r="C70" s="69">
        <f t="shared" ref="C70:C83" si="5">D70+B70/10000</f>
        <v>6.4999999999999997E-3</v>
      </c>
      <c r="D70" s="73"/>
      <c r="E70" s="78"/>
      <c r="F70" s="79"/>
      <c r="H70" s="70">
        <f t="shared" si="4"/>
        <v>2.7000000000000001E-3</v>
      </c>
      <c r="I70" s="6">
        <f t="shared" ref="I70:I83" si="6">INDEX($D$6:$D$83,MATCH(H70,$C$6:$C$83,0))</f>
        <v>0</v>
      </c>
      <c r="J70" s="6" t="e">
        <f>INDEX(#REF!,MATCH(H70,$C$6:$C$83,0))</f>
        <v>#REF!</v>
      </c>
      <c r="K70" s="6" t="str">
        <f t="shared" ref="K70:K83" si="7">INDEX($E$6:$E$83,MATCH(H70,$C$6:$C$83,0))&amp;""</f>
        <v/>
      </c>
      <c r="L70" s="65" t="e">
        <f>INDEX(#REF!,MATCH(H70,$C$6:$C$83,0))</f>
        <v>#REF!</v>
      </c>
      <c r="M70" s="67" t="e">
        <f>INDEX(#REF!,MATCH(H70,$C$6:$C$83,0))</f>
        <v>#REF!</v>
      </c>
      <c r="N70" s="67" t="e">
        <f>INDEX(#REF!,MATCH(H70,$C$6:$C$83,0))</f>
        <v>#REF!</v>
      </c>
      <c r="O70" s="67" t="e">
        <f>INDEX(#REF!,MATCH(H70,$C$6:$C$83,0))</f>
        <v>#REF!</v>
      </c>
      <c r="P70" s="67" t="e">
        <f>INDEX(#REF!,MATCH(H70,$C$6:$C$83,0))</f>
        <v>#REF!</v>
      </c>
      <c r="Q70" s="68" t="e">
        <f>INDEX(#REF!,MATCH(H70,$C$6:$C$83,0))&amp;""</f>
        <v>#REF!</v>
      </c>
      <c r="R70" s="68" t="str">
        <f t="shared" ref="R70:R83" si="8">INDEX($F$6:$F$83,MATCH(H70,$C$6:$C$83,0))&amp;""</f>
        <v/>
      </c>
    </row>
    <row r="71" spans="2:18">
      <c r="B71" s="66">
        <v>66</v>
      </c>
      <c r="C71" s="69">
        <f t="shared" si="5"/>
        <v>6.6E-3</v>
      </c>
      <c r="D71" s="73"/>
      <c r="E71" s="78"/>
      <c r="F71" s="79"/>
      <c r="H71" s="70">
        <f t="shared" si="4"/>
        <v>2.5999999999999999E-3</v>
      </c>
      <c r="I71" s="6">
        <f t="shared" si="6"/>
        <v>0</v>
      </c>
      <c r="J71" s="6" t="e">
        <f>INDEX(#REF!,MATCH(H71,$C$6:$C$83,0))</f>
        <v>#REF!</v>
      </c>
      <c r="K71" s="6" t="str">
        <f t="shared" si="7"/>
        <v/>
      </c>
      <c r="L71" s="65" t="e">
        <f>INDEX(#REF!,MATCH(H71,$C$6:$C$83,0))</f>
        <v>#REF!</v>
      </c>
      <c r="M71" s="67" t="e">
        <f>INDEX(#REF!,MATCH(H71,$C$6:$C$83,0))</f>
        <v>#REF!</v>
      </c>
      <c r="N71" s="67" t="e">
        <f>INDEX(#REF!,MATCH(H71,$C$6:$C$83,0))</f>
        <v>#REF!</v>
      </c>
      <c r="O71" s="67" t="e">
        <f>INDEX(#REF!,MATCH(H71,$C$6:$C$83,0))</f>
        <v>#REF!</v>
      </c>
      <c r="P71" s="67" t="e">
        <f>INDEX(#REF!,MATCH(H71,$C$6:$C$83,0))</f>
        <v>#REF!</v>
      </c>
      <c r="Q71" s="68" t="e">
        <f>INDEX(#REF!,MATCH(H71,$C$6:$C$83,0))&amp;""</f>
        <v>#REF!</v>
      </c>
      <c r="R71" s="68" t="str">
        <f t="shared" si="8"/>
        <v/>
      </c>
    </row>
    <row r="72" spans="2:18">
      <c r="B72" s="66">
        <v>67</v>
      </c>
      <c r="C72" s="69">
        <f t="shared" si="5"/>
        <v>6.7000000000000002E-3</v>
      </c>
      <c r="D72" s="73"/>
      <c r="E72" s="78"/>
      <c r="F72" s="79"/>
      <c r="H72" s="70">
        <f t="shared" si="4"/>
        <v>2.5000000000000001E-3</v>
      </c>
      <c r="I72" s="6">
        <f t="shared" si="6"/>
        <v>0</v>
      </c>
      <c r="J72" s="6" t="e">
        <f>INDEX(#REF!,MATCH(H72,$C$6:$C$83,0))</f>
        <v>#REF!</v>
      </c>
      <c r="K72" s="6" t="str">
        <f t="shared" si="7"/>
        <v/>
      </c>
      <c r="L72" s="65" t="e">
        <f>INDEX(#REF!,MATCH(H72,$C$6:$C$83,0))</f>
        <v>#REF!</v>
      </c>
      <c r="M72" s="67" t="e">
        <f>INDEX(#REF!,MATCH(H72,$C$6:$C$83,0))</f>
        <v>#REF!</v>
      </c>
      <c r="N72" s="67" t="e">
        <f>INDEX(#REF!,MATCH(H72,$C$6:$C$83,0))</f>
        <v>#REF!</v>
      </c>
      <c r="O72" s="67" t="e">
        <f>INDEX(#REF!,MATCH(H72,$C$6:$C$83,0))</f>
        <v>#REF!</v>
      </c>
      <c r="P72" s="67" t="e">
        <f>INDEX(#REF!,MATCH(H72,$C$6:$C$83,0))</f>
        <v>#REF!</v>
      </c>
      <c r="Q72" s="68" t="e">
        <f>INDEX(#REF!,MATCH(H72,$C$6:$C$83,0))&amp;""</f>
        <v>#REF!</v>
      </c>
      <c r="R72" s="68" t="str">
        <f t="shared" si="8"/>
        <v/>
      </c>
    </row>
    <row r="73" spans="2:18">
      <c r="B73" s="66">
        <v>68</v>
      </c>
      <c r="C73" s="69">
        <f t="shared" si="5"/>
        <v>6.7999999999999996E-3</v>
      </c>
      <c r="D73" s="73"/>
      <c r="E73" s="78"/>
      <c r="F73" s="79"/>
      <c r="H73" s="70">
        <f t="shared" si="4"/>
        <v>2.3999999999999998E-3</v>
      </c>
      <c r="I73" s="6">
        <f t="shared" si="6"/>
        <v>0</v>
      </c>
      <c r="J73" s="6" t="e">
        <f>INDEX(#REF!,MATCH(H73,$C$6:$C$83,0))</f>
        <v>#REF!</v>
      </c>
      <c r="K73" s="6" t="str">
        <f t="shared" si="7"/>
        <v/>
      </c>
      <c r="L73" s="65" t="e">
        <f>INDEX(#REF!,MATCH(H73,$C$6:$C$83,0))</f>
        <v>#REF!</v>
      </c>
      <c r="M73" s="67" t="e">
        <f>INDEX(#REF!,MATCH(H73,$C$6:$C$83,0))</f>
        <v>#REF!</v>
      </c>
      <c r="N73" s="67" t="e">
        <f>INDEX(#REF!,MATCH(H73,$C$6:$C$83,0))</f>
        <v>#REF!</v>
      </c>
      <c r="O73" s="67" t="e">
        <f>INDEX(#REF!,MATCH(H73,$C$6:$C$83,0))</f>
        <v>#REF!</v>
      </c>
      <c r="P73" s="67" t="e">
        <f>INDEX(#REF!,MATCH(H73,$C$6:$C$83,0))</f>
        <v>#REF!</v>
      </c>
      <c r="Q73" s="68" t="e">
        <f>INDEX(#REF!,MATCH(H73,$C$6:$C$83,0))&amp;""</f>
        <v>#REF!</v>
      </c>
      <c r="R73" s="68" t="str">
        <f t="shared" si="8"/>
        <v/>
      </c>
    </row>
    <row r="74" spans="2:18">
      <c r="B74" s="66">
        <v>69</v>
      </c>
      <c r="C74" s="69">
        <f t="shared" si="5"/>
        <v>6.8999999999999999E-3</v>
      </c>
      <c r="D74" s="73"/>
      <c r="E74" s="78"/>
      <c r="F74" s="79"/>
      <c r="H74" s="70">
        <f t="shared" si="4"/>
        <v>2.3E-3</v>
      </c>
      <c r="I74" s="6">
        <f t="shared" si="6"/>
        <v>0</v>
      </c>
      <c r="J74" s="6" t="e">
        <f>INDEX(#REF!,MATCH(H74,$C$6:$C$83,0))</f>
        <v>#REF!</v>
      </c>
      <c r="K74" s="6" t="str">
        <f t="shared" si="7"/>
        <v/>
      </c>
      <c r="L74" s="65" t="e">
        <f>INDEX(#REF!,MATCH(H74,$C$6:$C$83,0))</f>
        <v>#REF!</v>
      </c>
      <c r="M74" s="67" t="e">
        <f>INDEX(#REF!,MATCH(H74,$C$6:$C$83,0))</f>
        <v>#REF!</v>
      </c>
      <c r="N74" s="67" t="e">
        <f>INDEX(#REF!,MATCH(H74,$C$6:$C$83,0))</f>
        <v>#REF!</v>
      </c>
      <c r="O74" s="67" t="e">
        <f>INDEX(#REF!,MATCH(H74,$C$6:$C$83,0))</f>
        <v>#REF!</v>
      </c>
      <c r="P74" s="67" t="e">
        <f>INDEX(#REF!,MATCH(H74,$C$6:$C$83,0))</f>
        <v>#REF!</v>
      </c>
      <c r="Q74" s="68" t="e">
        <f>INDEX(#REF!,MATCH(H74,$C$6:$C$83,0))&amp;""</f>
        <v>#REF!</v>
      </c>
      <c r="R74" s="68" t="str">
        <f t="shared" si="8"/>
        <v/>
      </c>
    </row>
    <row r="75" spans="2:18">
      <c r="B75" s="66">
        <v>70</v>
      </c>
      <c r="C75" s="69">
        <f t="shared" si="5"/>
        <v>7.0000000000000001E-3</v>
      </c>
      <c r="D75" s="73"/>
      <c r="E75" s="78"/>
      <c r="F75" s="79"/>
      <c r="H75" s="70">
        <f t="shared" ref="H75:H83" si="9">LARGE($C$6:$C$83,ROW(A68))</f>
        <v>2.2000000000000001E-3</v>
      </c>
      <c r="I75" s="6">
        <f t="shared" si="6"/>
        <v>0</v>
      </c>
      <c r="J75" s="6" t="e">
        <f>INDEX(#REF!,MATCH(H75,$C$6:$C$83,0))</f>
        <v>#REF!</v>
      </c>
      <c r="K75" s="6" t="str">
        <f t="shared" si="7"/>
        <v/>
      </c>
      <c r="L75" s="65" t="e">
        <f>INDEX(#REF!,MATCH(H75,$C$6:$C$83,0))</f>
        <v>#REF!</v>
      </c>
      <c r="M75" s="67" t="e">
        <f>INDEX(#REF!,MATCH(H75,$C$6:$C$83,0))</f>
        <v>#REF!</v>
      </c>
      <c r="N75" s="67" t="e">
        <f>INDEX(#REF!,MATCH(H75,$C$6:$C$83,0))</f>
        <v>#REF!</v>
      </c>
      <c r="O75" s="67" t="e">
        <f>INDEX(#REF!,MATCH(H75,$C$6:$C$83,0))</f>
        <v>#REF!</v>
      </c>
      <c r="P75" s="67" t="e">
        <f>INDEX(#REF!,MATCH(H75,$C$6:$C$83,0))</f>
        <v>#REF!</v>
      </c>
      <c r="Q75" s="68" t="e">
        <f>INDEX(#REF!,MATCH(H75,$C$6:$C$83,0))&amp;""</f>
        <v>#REF!</v>
      </c>
      <c r="R75" s="68" t="str">
        <f t="shared" si="8"/>
        <v/>
      </c>
    </row>
    <row r="76" spans="2:18">
      <c r="B76" s="66">
        <v>71</v>
      </c>
      <c r="C76" s="69">
        <f t="shared" si="5"/>
        <v>7.1000000000000004E-3</v>
      </c>
      <c r="D76" s="73"/>
      <c r="E76" s="78"/>
      <c r="F76" s="79"/>
      <c r="H76" s="70">
        <f t="shared" si="9"/>
        <v>2.0999999999999999E-3</v>
      </c>
      <c r="I76" s="6">
        <f t="shared" si="6"/>
        <v>0</v>
      </c>
      <c r="J76" s="6" t="e">
        <f>INDEX(#REF!,MATCH(H76,$C$6:$C$83,0))</f>
        <v>#REF!</v>
      </c>
      <c r="K76" s="6" t="str">
        <f t="shared" si="7"/>
        <v/>
      </c>
      <c r="L76" s="65" t="e">
        <f>INDEX(#REF!,MATCH(H76,$C$6:$C$83,0))</f>
        <v>#REF!</v>
      </c>
      <c r="M76" s="67" t="e">
        <f>INDEX(#REF!,MATCH(H76,$C$6:$C$83,0))</f>
        <v>#REF!</v>
      </c>
      <c r="N76" s="67" t="e">
        <f>INDEX(#REF!,MATCH(H76,$C$6:$C$83,0))</f>
        <v>#REF!</v>
      </c>
      <c r="O76" s="67" t="e">
        <f>INDEX(#REF!,MATCH(H76,$C$6:$C$83,0))</f>
        <v>#REF!</v>
      </c>
      <c r="P76" s="67" t="e">
        <f>INDEX(#REF!,MATCH(H76,$C$6:$C$83,0))</f>
        <v>#REF!</v>
      </c>
      <c r="Q76" s="68" t="e">
        <f>INDEX(#REF!,MATCH(H76,$C$6:$C$83,0))&amp;""</f>
        <v>#REF!</v>
      </c>
      <c r="R76" s="68" t="str">
        <f t="shared" si="8"/>
        <v/>
      </c>
    </row>
    <row r="77" spans="2:18">
      <c r="B77" s="66">
        <v>72</v>
      </c>
      <c r="C77" s="69">
        <f t="shared" si="5"/>
        <v>7.1999999999999998E-3</v>
      </c>
      <c r="D77" s="73"/>
      <c r="E77" s="78"/>
      <c r="F77" s="79"/>
      <c r="H77" s="70">
        <f t="shared" si="9"/>
        <v>2E-3</v>
      </c>
      <c r="I77" s="6">
        <f t="shared" si="6"/>
        <v>0</v>
      </c>
      <c r="J77" s="6" t="e">
        <f>INDEX(#REF!,MATCH(H77,$C$6:$C$83,0))</f>
        <v>#REF!</v>
      </c>
      <c r="K77" s="6" t="str">
        <f t="shared" si="7"/>
        <v/>
      </c>
      <c r="L77" s="65" t="e">
        <f>INDEX(#REF!,MATCH(H77,$C$6:$C$83,0))</f>
        <v>#REF!</v>
      </c>
      <c r="M77" s="67" t="e">
        <f>INDEX(#REF!,MATCH(H77,$C$6:$C$83,0))</f>
        <v>#REF!</v>
      </c>
      <c r="N77" s="67" t="e">
        <f>INDEX(#REF!,MATCH(H77,$C$6:$C$83,0))</f>
        <v>#REF!</v>
      </c>
      <c r="O77" s="67" t="e">
        <f>INDEX(#REF!,MATCH(H77,$C$6:$C$83,0))</f>
        <v>#REF!</v>
      </c>
      <c r="P77" s="67" t="e">
        <f>INDEX(#REF!,MATCH(H77,$C$6:$C$83,0))</f>
        <v>#REF!</v>
      </c>
      <c r="Q77" s="68" t="e">
        <f>INDEX(#REF!,MATCH(H77,$C$6:$C$83,0))&amp;""</f>
        <v>#REF!</v>
      </c>
      <c r="R77" s="68" t="str">
        <f t="shared" si="8"/>
        <v/>
      </c>
    </row>
    <row r="78" spans="2:18">
      <c r="B78" s="66">
        <v>73</v>
      </c>
      <c r="C78" s="69">
        <f t="shared" si="5"/>
        <v>7.3000000000000001E-3</v>
      </c>
      <c r="D78" s="73"/>
      <c r="E78" s="78"/>
      <c r="F78" s="79"/>
      <c r="H78" s="70">
        <f t="shared" si="9"/>
        <v>1.9E-3</v>
      </c>
      <c r="I78" s="6">
        <f t="shared" si="6"/>
        <v>0</v>
      </c>
      <c r="J78" s="6" t="e">
        <f>INDEX(#REF!,MATCH(H78,$C$6:$C$83,0))</f>
        <v>#REF!</v>
      </c>
      <c r="K78" s="6" t="str">
        <f t="shared" si="7"/>
        <v/>
      </c>
      <c r="L78" s="65" t="e">
        <f>INDEX(#REF!,MATCH(H78,$C$6:$C$83,0))</f>
        <v>#REF!</v>
      </c>
      <c r="M78" s="67" t="e">
        <f>INDEX(#REF!,MATCH(H78,$C$6:$C$83,0))</f>
        <v>#REF!</v>
      </c>
      <c r="N78" s="67" t="e">
        <f>INDEX(#REF!,MATCH(H78,$C$6:$C$83,0))</f>
        <v>#REF!</v>
      </c>
      <c r="O78" s="67" t="e">
        <f>INDEX(#REF!,MATCH(H78,$C$6:$C$83,0))</f>
        <v>#REF!</v>
      </c>
      <c r="P78" s="67" t="e">
        <f>INDEX(#REF!,MATCH(H78,$C$6:$C$83,0))</f>
        <v>#REF!</v>
      </c>
      <c r="Q78" s="68" t="e">
        <f>INDEX(#REF!,MATCH(H78,$C$6:$C$83,0))&amp;""</f>
        <v>#REF!</v>
      </c>
      <c r="R78" s="68" t="str">
        <f t="shared" si="8"/>
        <v/>
      </c>
    </row>
    <row r="79" spans="2:18">
      <c r="B79" s="66">
        <v>74</v>
      </c>
      <c r="C79" s="69">
        <f t="shared" si="5"/>
        <v>7.4000000000000003E-3</v>
      </c>
      <c r="D79" s="73"/>
      <c r="E79" s="78"/>
      <c r="F79" s="79"/>
      <c r="H79" s="70">
        <f t="shared" si="9"/>
        <v>1.8E-3</v>
      </c>
      <c r="I79" s="6">
        <f t="shared" si="6"/>
        <v>0</v>
      </c>
      <c r="J79" s="6" t="e">
        <f>INDEX(#REF!,MATCH(H79,$C$6:$C$83,0))</f>
        <v>#REF!</v>
      </c>
      <c r="K79" s="6" t="str">
        <f t="shared" si="7"/>
        <v/>
      </c>
      <c r="L79" s="65" t="e">
        <f>INDEX(#REF!,MATCH(H79,$C$6:$C$83,0))</f>
        <v>#REF!</v>
      </c>
      <c r="M79" s="67" t="e">
        <f>INDEX(#REF!,MATCH(H79,$C$6:$C$83,0))</f>
        <v>#REF!</v>
      </c>
      <c r="N79" s="67" t="e">
        <f>INDEX(#REF!,MATCH(H79,$C$6:$C$83,0))</f>
        <v>#REF!</v>
      </c>
      <c r="O79" s="67" t="e">
        <f>INDEX(#REF!,MATCH(H79,$C$6:$C$83,0))</f>
        <v>#REF!</v>
      </c>
      <c r="P79" s="67" t="e">
        <f>INDEX(#REF!,MATCH(H79,$C$6:$C$83,0))</f>
        <v>#REF!</v>
      </c>
      <c r="Q79" s="68" t="e">
        <f>INDEX(#REF!,MATCH(H79,$C$6:$C$83,0))&amp;""</f>
        <v>#REF!</v>
      </c>
      <c r="R79" s="68" t="str">
        <f t="shared" si="8"/>
        <v/>
      </c>
    </row>
    <row r="80" spans="2:18">
      <c r="B80" s="66">
        <v>75</v>
      </c>
      <c r="C80" s="69">
        <f t="shared" si="5"/>
        <v>7.4999999999999997E-3</v>
      </c>
      <c r="D80" s="73"/>
      <c r="E80" s="78"/>
      <c r="F80" s="79"/>
      <c r="H80" s="70">
        <f t="shared" si="9"/>
        <v>1.6999999999999999E-3</v>
      </c>
      <c r="I80" s="6">
        <f t="shared" si="6"/>
        <v>0</v>
      </c>
      <c r="J80" s="6" t="e">
        <f>INDEX(#REF!,MATCH(H80,$C$6:$C$83,0))</f>
        <v>#REF!</v>
      </c>
      <c r="K80" s="6" t="str">
        <f t="shared" si="7"/>
        <v/>
      </c>
      <c r="L80" s="65" t="e">
        <f>INDEX(#REF!,MATCH(H80,$C$6:$C$83,0))</f>
        <v>#REF!</v>
      </c>
      <c r="M80" s="67" t="e">
        <f>INDEX(#REF!,MATCH(H80,$C$6:$C$83,0))</f>
        <v>#REF!</v>
      </c>
      <c r="N80" s="67" t="e">
        <f>INDEX(#REF!,MATCH(H80,$C$6:$C$83,0))</f>
        <v>#REF!</v>
      </c>
      <c r="O80" s="67" t="e">
        <f>INDEX(#REF!,MATCH(H80,$C$6:$C$83,0))</f>
        <v>#REF!</v>
      </c>
      <c r="P80" s="67" t="e">
        <f>INDEX(#REF!,MATCH(H80,$C$6:$C$83,0))</f>
        <v>#REF!</v>
      </c>
      <c r="Q80" s="68" t="e">
        <f>INDEX(#REF!,MATCH(H80,$C$6:$C$83,0))&amp;""</f>
        <v>#REF!</v>
      </c>
      <c r="R80" s="68" t="str">
        <f t="shared" si="8"/>
        <v/>
      </c>
    </row>
    <row r="81" spans="2:18">
      <c r="B81" s="66">
        <v>76</v>
      </c>
      <c r="C81" s="69">
        <f t="shared" si="5"/>
        <v>7.6E-3</v>
      </c>
      <c r="D81" s="73"/>
      <c r="E81" s="78"/>
      <c r="F81" s="79"/>
      <c r="H81" s="70">
        <f t="shared" si="9"/>
        <v>1.6000000000000001E-3</v>
      </c>
      <c r="I81" s="6">
        <f t="shared" si="6"/>
        <v>0</v>
      </c>
      <c r="J81" s="6" t="e">
        <f>INDEX(#REF!,MATCH(H81,$C$6:$C$83,0))</f>
        <v>#REF!</v>
      </c>
      <c r="K81" s="6" t="str">
        <f t="shared" si="7"/>
        <v/>
      </c>
      <c r="L81" s="65" t="e">
        <f>INDEX(#REF!,MATCH(H81,$C$6:$C$83,0))</f>
        <v>#REF!</v>
      </c>
      <c r="M81" s="67" t="e">
        <f>INDEX(#REF!,MATCH(H81,$C$6:$C$83,0))</f>
        <v>#REF!</v>
      </c>
      <c r="N81" s="67" t="e">
        <f>INDEX(#REF!,MATCH(H81,$C$6:$C$83,0))</f>
        <v>#REF!</v>
      </c>
      <c r="O81" s="67" t="e">
        <f>INDEX(#REF!,MATCH(H81,$C$6:$C$83,0))</f>
        <v>#REF!</v>
      </c>
      <c r="P81" s="67" t="e">
        <f>INDEX(#REF!,MATCH(H81,$C$6:$C$83,0))</f>
        <v>#REF!</v>
      </c>
      <c r="Q81" s="68" t="e">
        <f>INDEX(#REF!,MATCH(H81,$C$6:$C$83,0))&amp;""</f>
        <v>#REF!</v>
      </c>
      <c r="R81" s="68" t="str">
        <f t="shared" si="8"/>
        <v/>
      </c>
    </row>
    <row r="82" spans="2:18">
      <c r="B82" s="66">
        <v>77</v>
      </c>
      <c r="C82" s="69">
        <f t="shared" si="5"/>
        <v>7.7000000000000002E-3</v>
      </c>
      <c r="D82" s="73"/>
      <c r="E82" s="78"/>
      <c r="F82" s="79"/>
      <c r="H82" s="70">
        <f t="shared" si="9"/>
        <v>1.5E-3</v>
      </c>
      <c r="I82" s="6">
        <f t="shared" si="6"/>
        <v>0</v>
      </c>
      <c r="J82" s="6" t="e">
        <f>INDEX(#REF!,MATCH(H82,$C$6:$C$83,0))</f>
        <v>#REF!</v>
      </c>
      <c r="K82" s="6" t="str">
        <f t="shared" si="7"/>
        <v/>
      </c>
      <c r="L82" s="65" t="e">
        <f>INDEX(#REF!,MATCH(H82,$C$6:$C$83,0))</f>
        <v>#REF!</v>
      </c>
      <c r="M82" s="67" t="e">
        <f>INDEX(#REF!,MATCH(H82,$C$6:$C$83,0))</f>
        <v>#REF!</v>
      </c>
      <c r="N82" s="67" t="e">
        <f>INDEX(#REF!,MATCH(H82,$C$6:$C$83,0))</f>
        <v>#REF!</v>
      </c>
      <c r="O82" s="67" t="e">
        <f>INDEX(#REF!,MATCH(H82,$C$6:$C$83,0))</f>
        <v>#REF!</v>
      </c>
      <c r="P82" s="67" t="e">
        <f>INDEX(#REF!,MATCH(H82,$C$6:$C$83,0))</f>
        <v>#REF!</v>
      </c>
      <c r="Q82" s="68" t="e">
        <f>INDEX(#REF!,MATCH(H82,$C$6:$C$83,0))&amp;""</f>
        <v>#REF!</v>
      </c>
      <c r="R82" s="68" t="str">
        <f t="shared" si="8"/>
        <v/>
      </c>
    </row>
    <row r="83" spans="2:18">
      <c r="B83" s="66">
        <v>78</v>
      </c>
      <c r="C83" s="69">
        <f t="shared" si="5"/>
        <v>7.7999999999999996E-3</v>
      </c>
      <c r="D83" s="73"/>
      <c r="E83" s="78"/>
      <c r="F83" s="79"/>
      <c r="H83" s="70">
        <f t="shared" si="9"/>
        <v>1.4E-3</v>
      </c>
      <c r="I83" s="6">
        <f t="shared" si="6"/>
        <v>0</v>
      </c>
      <c r="J83" s="6" t="e">
        <f>INDEX(#REF!,MATCH(H83,$C$6:$C$83,0))</f>
        <v>#REF!</v>
      </c>
      <c r="K83" s="6" t="str">
        <f t="shared" si="7"/>
        <v/>
      </c>
      <c r="L83" s="65" t="e">
        <f>INDEX(#REF!,MATCH(H83,$C$6:$C$83,0))</f>
        <v>#REF!</v>
      </c>
      <c r="M83" s="67" t="e">
        <f>INDEX(#REF!,MATCH(H83,$C$6:$C$83,0))</f>
        <v>#REF!</v>
      </c>
      <c r="N83" s="67" t="e">
        <f>INDEX(#REF!,MATCH(H83,$C$6:$C$83,0))</f>
        <v>#REF!</v>
      </c>
      <c r="O83" s="67" t="e">
        <f>INDEX(#REF!,MATCH(H83,$C$6:$C$83,0))</f>
        <v>#REF!</v>
      </c>
      <c r="P83" s="67" t="e">
        <f>INDEX(#REF!,MATCH(H83,$C$6:$C$83,0))</f>
        <v>#REF!</v>
      </c>
      <c r="Q83" s="68" t="e">
        <f>INDEX(#REF!,MATCH(H83,$C$6:$C$83,0))&amp;""</f>
        <v>#REF!</v>
      </c>
      <c r="R83" s="68" t="str">
        <f t="shared" si="8"/>
        <v/>
      </c>
    </row>
    <row r="88" spans="2:18" ht="18">
      <c r="C88" s="17"/>
      <c r="D88" s="17"/>
      <c r="E88" s="62"/>
      <c r="F88" s="63"/>
    </row>
    <row r="89" spans="2:18">
      <c r="C89" s="62"/>
      <c r="D89" s="62"/>
      <c r="E89" s="59"/>
      <c r="F89" s="60"/>
    </row>
    <row r="90" spans="2:18">
      <c r="C90" s="62"/>
      <c r="D90" s="62"/>
      <c r="E90" s="59"/>
      <c r="F90" s="60"/>
    </row>
    <row r="91" spans="2:18">
      <c r="C91" s="62"/>
      <c r="D91" s="62"/>
      <c r="E91" s="59"/>
      <c r="F91" s="60"/>
    </row>
    <row r="92" spans="2:18">
      <c r="C92" s="62"/>
      <c r="D92" s="62"/>
      <c r="E92" s="59"/>
      <c r="F92" s="60"/>
    </row>
    <row r="93" spans="2:18">
      <c r="C93" s="62"/>
      <c r="D93" s="62"/>
      <c r="E93" s="59"/>
      <c r="F93" s="61"/>
    </row>
    <row r="94" spans="2:18">
      <c r="C94" s="62"/>
      <c r="D94" s="62"/>
      <c r="E94" s="59"/>
      <c r="F94" s="61"/>
    </row>
    <row r="95" spans="2:18">
      <c r="C95" s="62"/>
      <c r="D95" s="62"/>
      <c r="E95" s="59"/>
      <c r="F95" s="60"/>
    </row>
    <row r="96" spans="2:18">
      <c r="C96" s="62"/>
      <c r="D96" s="62"/>
      <c r="E96" s="59"/>
      <c r="F96" s="60"/>
    </row>
    <row r="97" spans="3:6">
      <c r="C97" s="62"/>
      <c r="D97" s="62"/>
      <c r="E97" s="62"/>
      <c r="F97" s="61"/>
    </row>
    <row r="98" spans="3:6">
      <c r="C98" s="62"/>
      <c r="D98" s="62"/>
      <c r="E98" s="62"/>
      <c r="F98" s="61"/>
    </row>
    <row r="99" spans="3:6">
      <c r="C99" s="62"/>
      <c r="D99" s="62"/>
      <c r="E99" s="62"/>
      <c r="F99" s="61"/>
    </row>
    <row r="100" spans="3:6">
      <c r="C100" s="62"/>
      <c r="D100" s="62"/>
      <c r="E100" s="62"/>
      <c r="F100" s="61"/>
    </row>
    <row r="101" spans="3:6">
      <c r="C101" s="62"/>
      <c r="D101" s="62"/>
      <c r="E101" s="62"/>
      <c r="F101" s="61"/>
    </row>
    <row r="102" spans="3:6">
      <c r="C102" s="62"/>
      <c r="D102" s="62"/>
      <c r="E102" s="62"/>
      <c r="F102" s="61"/>
    </row>
    <row r="103" spans="3:6">
      <c r="C103" s="62"/>
      <c r="D103" s="62"/>
      <c r="E103" s="62"/>
      <c r="F103" s="61"/>
    </row>
    <row r="104" spans="3:6">
      <c r="C104" s="62"/>
      <c r="D104" s="62"/>
      <c r="E104" s="62"/>
      <c r="F104" s="61"/>
    </row>
    <row r="105" spans="3:6">
      <c r="C105" s="62"/>
      <c r="D105" s="62"/>
      <c r="E105" s="62"/>
      <c r="F105" s="61"/>
    </row>
    <row r="106" spans="3:6">
      <c r="C106" s="62"/>
      <c r="D106" s="62"/>
      <c r="E106" s="62"/>
      <c r="F106" s="61"/>
    </row>
    <row r="107" spans="3:6">
      <c r="C107" s="62"/>
      <c r="D107" s="62"/>
      <c r="E107" s="62"/>
      <c r="F107" s="61"/>
    </row>
    <row r="108" spans="3:6">
      <c r="C108" s="62"/>
      <c r="D108" s="62"/>
      <c r="E108" s="62"/>
      <c r="F108" s="61"/>
    </row>
    <row r="109" spans="3:6">
      <c r="C109" s="62"/>
      <c r="D109" s="62"/>
      <c r="E109" s="62"/>
      <c r="F109" s="61"/>
    </row>
    <row r="110" spans="3:6">
      <c r="C110" s="62"/>
      <c r="D110" s="62"/>
      <c r="E110" s="62"/>
      <c r="F110" s="61"/>
    </row>
    <row r="111" spans="3:6">
      <c r="C111" s="62"/>
      <c r="D111" s="62"/>
      <c r="E111" s="62"/>
      <c r="F111" s="61"/>
    </row>
    <row r="112" spans="3:6">
      <c r="C112" s="62"/>
      <c r="D112" s="62"/>
      <c r="E112" s="62"/>
      <c r="F112" s="61"/>
    </row>
    <row r="113" spans="3:6">
      <c r="C113" s="62"/>
      <c r="D113" s="62"/>
      <c r="E113" s="62"/>
      <c r="F113" s="61"/>
    </row>
    <row r="114" spans="3:6">
      <c r="C114" s="62"/>
      <c r="D114" s="62"/>
      <c r="E114" s="62"/>
      <c r="F114" s="61"/>
    </row>
    <row r="115" spans="3:6">
      <c r="C115" s="62"/>
      <c r="D115" s="62"/>
      <c r="E115" s="62"/>
      <c r="F115" s="61"/>
    </row>
    <row r="116" spans="3:6">
      <c r="C116" s="62"/>
      <c r="D116" s="62"/>
      <c r="E116" s="62"/>
      <c r="F116" s="61"/>
    </row>
    <row r="117" spans="3:6">
      <c r="C117" s="62"/>
      <c r="D117" s="62"/>
      <c r="E117" s="62"/>
      <c r="F117" s="61"/>
    </row>
    <row r="118" spans="3:6">
      <c r="C118" s="62"/>
      <c r="D118" s="62"/>
      <c r="E118" s="62"/>
      <c r="F118" s="61"/>
    </row>
    <row r="119" spans="3:6">
      <c r="C119" s="62"/>
      <c r="D119" s="62"/>
      <c r="E119" s="62"/>
      <c r="F119" s="61"/>
    </row>
    <row r="120" spans="3:6">
      <c r="C120" s="62"/>
      <c r="D120" s="62"/>
      <c r="E120" s="62"/>
      <c r="F120" s="61"/>
    </row>
    <row r="121" spans="3:6">
      <c r="C121" s="62"/>
      <c r="D121" s="62"/>
      <c r="E121" s="62"/>
      <c r="F121" s="61"/>
    </row>
    <row r="122" spans="3:6">
      <c r="C122" s="62"/>
      <c r="D122" s="62"/>
      <c r="E122" s="62"/>
      <c r="F122" s="61"/>
    </row>
    <row r="123" spans="3:6">
      <c r="C123" s="62"/>
      <c r="D123" s="62"/>
      <c r="E123" s="62"/>
      <c r="F123" s="61"/>
    </row>
    <row r="124" spans="3:6">
      <c r="C124" s="62"/>
      <c r="D124" s="62"/>
      <c r="E124" s="62"/>
      <c r="F124" s="61"/>
    </row>
    <row r="125" spans="3:6">
      <c r="C125" s="62"/>
      <c r="D125" s="62"/>
      <c r="E125" s="62"/>
      <c r="F125" s="61"/>
    </row>
    <row r="126" spans="3:6">
      <c r="C126" s="62"/>
      <c r="D126" s="62"/>
      <c r="E126" s="62"/>
      <c r="F126" s="61"/>
    </row>
    <row r="127" spans="3:6">
      <c r="C127" s="62"/>
      <c r="D127" s="62"/>
      <c r="E127" s="62"/>
      <c r="F127" s="61"/>
    </row>
    <row r="128" spans="3:6">
      <c r="C128" s="62"/>
      <c r="D128" s="62"/>
      <c r="E128" s="62"/>
      <c r="F128" s="61"/>
    </row>
    <row r="129" spans="3:6">
      <c r="C129" s="62"/>
      <c r="D129" s="62"/>
      <c r="E129" s="62"/>
      <c r="F129" s="61"/>
    </row>
    <row r="130" spans="3:6">
      <c r="C130" s="62"/>
      <c r="D130" s="62"/>
      <c r="E130" s="62"/>
      <c r="F130" s="61"/>
    </row>
    <row r="131" spans="3:6">
      <c r="C131" s="62"/>
      <c r="D131" s="62"/>
      <c r="E131" s="62"/>
      <c r="F131" s="61"/>
    </row>
    <row r="132" spans="3:6">
      <c r="C132" s="62"/>
      <c r="D132" s="62"/>
      <c r="E132" s="62"/>
      <c r="F132" s="61"/>
    </row>
    <row r="133" spans="3:6">
      <c r="C133" s="62"/>
      <c r="D133" s="62"/>
      <c r="E133" s="62"/>
      <c r="F133" s="61"/>
    </row>
    <row r="134" spans="3:6">
      <c r="C134" s="62"/>
      <c r="D134" s="62"/>
      <c r="E134" s="62"/>
      <c r="F134" s="61"/>
    </row>
    <row r="135" spans="3:6">
      <c r="C135" s="62"/>
      <c r="D135" s="62"/>
      <c r="E135" s="62"/>
      <c r="F135" s="61"/>
    </row>
    <row r="136" spans="3:6">
      <c r="C136" s="62"/>
      <c r="D136" s="62"/>
      <c r="E136" s="62"/>
      <c r="F136" s="61"/>
    </row>
    <row r="137" spans="3:6">
      <c r="C137" s="62"/>
      <c r="D137" s="62"/>
      <c r="E137" s="62"/>
      <c r="F137" s="61"/>
    </row>
    <row r="138" spans="3:6">
      <c r="C138" s="62"/>
      <c r="D138" s="62"/>
      <c r="E138" s="62"/>
      <c r="F138" s="61"/>
    </row>
    <row r="139" spans="3:6">
      <c r="C139" s="62"/>
      <c r="D139" s="62"/>
      <c r="E139" s="62"/>
      <c r="F139" s="61"/>
    </row>
    <row r="140" spans="3:6">
      <c r="C140" s="62"/>
      <c r="D140" s="62"/>
      <c r="E140" s="7"/>
      <c r="F140" s="64"/>
    </row>
    <row r="141" spans="3:6">
      <c r="C141" s="62"/>
      <c r="D141" s="62"/>
      <c r="E141" s="7"/>
      <c r="F141" s="64"/>
    </row>
    <row r="142" spans="3:6">
      <c r="C142" s="62"/>
      <c r="D142" s="62"/>
      <c r="E142" s="7"/>
      <c r="F142" s="64"/>
    </row>
    <row r="143" spans="3:6">
      <c r="C143" s="62"/>
      <c r="D143" s="62"/>
      <c r="E143" s="7"/>
      <c r="F143" s="64"/>
    </row>
    <row r="144" spans="3:6">
      <c r="C144" s="62"/>
      <c r="D144" s="62"/>
      <c r="E144" s="7"/>
      <c r="F144" s="64"/>
    </row>
    <row r="145" spans="3:6">
      <c r="C145" s="62"/>
      <c r="D145" s="62"/>
      <c r="E145" s="7"/>
      <c r="F145" s="64"/>
    </row>
    <row r="146" spans="3:6">
      <c r="C146" s="62"/>
      <c r="D146" s="62"/>
      <c r="E146" s="7"/>
      <c r="F146" s="64"/>
    </row>
    <row r="147" spans="3:6">
      <c r="C147" s="62"/>
      <c r="D147" s="62"/>
      <c r="E147" s="7"/>
      <c r="F147" s="64"/>
    </row>
    <row r="148" spans="3:6">
      <c r="C148" s="62"/>
      <c r="D148" s="62"/>
      <c r="E148" s="7"/>
      <c r="F148" s="64"/>
    </row>
    <row r="149" spans="3:6">
      <c r="C149" s="62"/>
      <c r="D149" s="62"/>
      <c r="E149" s="7"/>
      <c r="F149" s="64"/>
    </row>
    <row r="150" spans="3:6">
      <c r="C150" s="62"/>
      <c r="D150" s="62"/>
      <c r="E150" s="7"/>
      <c r="F150" s="64"/>
    </row>
    <row r="151" spans="3:6">
      <c r="C151" s="62"/>
      <c r="D151" s="62"/>
      <c r="E151" s="7"/>
      <c r="F151" s="64"/>
    </row>
    <row r="152" spans="3:6">
      <c r="C152" s="62"/>
      <c r="D152" s="62"/>
      <c r="E152" s="7"/>
      <c r="F152" s="64"/>
    </row>
    <row r="153" spans="3:6">
      <c r="C153" s="62"/>
      <c r="D153" s="62"/>
      <c r="E153" s="7"/>
      <c r="F153" s="64"/>
    </row>
    <row r="154" spans="3:6">
      <c r="C154" s="62"/>
      <c r="D154" s="62"/>
      <c r="E154" s="7"/>
      <c r="F154" s="64"/>
    </row>
    <row r="155" spans="3:6">
      <c r="C155" s="62"/>
      <c r="D155" s="62"/>
      <c r="E155" s="7"/>
      <c r="F155" s="64"/>
    </row>
    <row r="156" spans="3:6">
      <c r="C156" s="62"/>
      <c r="D156" s="62"/>
      <c r="E156" s="7"/>
      <c r="F156" s="64"/>
    </row>
    <row r="157" spans="3:6">
      <c r="C157" s="62"/>
      <c r="D157" s="62"/>
      <c r="E157" s="7"/>
      <c r="F157" s="64"/>
    </row>
    <row r="158" spans="3:6">
      <c r="C158" s="62"/>
      <c r="D158" s="62"/>
      <c r="E158" s="7"/>
      <c r="F158" s="64"/>
    </row>
    <row r="159" spans="3:6">
      <c r="C159" s="62"/>
      <c r="D159" s="62"/>
      <c r="E159" s="7"/>
      <c r="F159" s="64"/>
    </row>
    <row r="160" spans="3:6">
      <c r="C160" s="62"/>
      <c r="D160" s="62"/>
      <c r="E160" s="7"/>
      <c r="F160" s="64"/>
    </row>
    <row r="161" spans="3:6">
      <c r="C161" s="62"/>
      <c r="D161" s="62"/>
      <c r="E161" s="7"/>
      <c r="F161" s="64"/>
    </row>
    <row r="162" spans="3:6">
      <c r="C162" s="62"/>
      <c r="D162" s="62"/>
      <c r="E162" s="7"/>
      <c r="F162" s="64"/>
    </row>
    <row r="163" spans="3:6">
      <c r="C163" s="62"/>
      <c r="D163" s="62"/>
      <c r="E163" s="7"/>
      <c r="F163" s="64"/>
    </row>
    <row r="164" spans="3:6">
      <c r="C164" s="62"/>
      <c r="D164" s="62"/>
      <c r="E164" s="7"/>
      <c r="F164" s="64"/>
    </row>
    <row r="165" spans="3:6">
      <c r="C165" s="62"/>
      <c r="D165" s="62"/>
      <c r="E165" s="7"/>
      <c r="F165" s="64"/>
    </row>
    <row r="166" spans="3:6">
      <c r="C166" s="62"/>
      <c r="D166" s="62"/>
      <c r="E166" s="7"/>
      <c r="F166" s="64"/>
    </row>
  </sheetData>
  <mergeCells count="2">
    <mergeCell ref="E2:F2"/>
    <mergeCell ref="E3:F3"/>
  </mergeCells>
  <phoneticPr fontId="1"/>
  <pageMargins left="0.70866141732283472" right="0.70866141732283472" top="0.39370078740157483" bottom="0.19685039370078741" header="0.31496062992125984" footer="0.31496062992125984"/>
  <pageSetup paperSize="9" scale="64" orientation="landscape" horizontalDpi="300" verticalDpi="300" r:id="rId1"/>
  <headerFoot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BDF1-B8AB-A04D-A954-8D5C2853BD85}">
  <dimension ref="B2:R166"/>
  <sheetViews>
    <sheetView showGridLines="0" zoomScale="85" zoomScaleNormal="85" zoomScaleSheetLayoutView="85" workbookViewId="0">
      <selection activeCell="F11" sqref="F11"/>
    </sheetView>
  </sheetViews>
  <sheetFormatPr baseColWidth="10" defaultColWidth="8.83203125" defaultRowHeight="17"/>
  <cols>
    <col min="1" max="1" width="1.6640625" style="66" customWidth="1"/>
    <col min="2" max="2" width="4.83203125" style="66" hidden="1" customWidth="1"/>
    <col min="3" max="3" width="46.83203125" style="66" hidden="1" customWidth="1"/>
    <col min="4" max="4" width="14.33203125" style="66" customWidth="1"/>
    <col min="5" max="5" width="40.1640625" style="66" customWidth="1"/>
    <col min="6" max="6" width="67.83203125" style="12" customWidth="1"/>
    <col min="7" max="7" width="26.1640625" style="66" customWidth="1"/>
    <col min="8" max="8" width="12.33203125" style="66" hidden="1" customWidth="1"/>
    <col min="9" max="9" width="0" style="66" hidden="1" customWidth="1"/>
    <col min="10" max="10" width="8" style="66" hidden="1" customWidth="1"/>
    <col min="11" max="11" width="26.1640625" style="66" hidden="1" customWidth="1"/>
    <col min="12" max="13" width="0" style="66" hidden="1" customWidth="1"/>
    <col min="14" max="14" width="12.1640625" style="66" hidden="1" customWidth="1"/>
    <col min="15" max="15" width="13.83203125" style="66" hidden="1" customWidth="1"/>
    <col min="16" max="16" width="14" style="66" hidden="1" customWidth="1"/>
    <col min="17" max="17" width="26.5" style="66" hidden="1" customWidth="1"/>
    <col min="18" max="18" width="25.1640625" style="66" hidden="1" customWidth="1"/>
    <col min="19" max="16384" width="8.83203125" style="66"/>
  </cols>
  <sheetData>
    <row r="2" spans="2:18" ht="33" customHeight="1">
      <c r="D2" s="81" t="s">
        <v>34</v>
      </c>
      <c r="E2" s="117"/>
      <c r="F2" s="117"/>
    </row>
    <row r="3" spans="2:18" ht="34.25" customHeight="1">
      <c r="D3" s="81" t="s">
        <v>35</v>
      </c>
      <c r="E3" s="117" t="s">
        <v>58</v>
      </c>
      <c r="F3" s="117"/>
    </row>
    <row r="4" spans="2:18" ht="33.5" customHeight="1">
      <c r="C4" s="3"/>
      <c r="D4" s="2"/>
      <c r="E4" s="1"/>
      <c r="F4" s="80"/>
    </row>
    <row r="5" spans="2:18" ht="24.75" customHeight="1">
      <c r="B5" s="66" t="s">
        <v>31</v>
      </c>
      <c r="C5" s="66" t="s">
        <v>33</v>
      </c>
      <c r="D5" s="4" t="s">
        <v>8</v>
      </c>
      <c r="E5" s="71" t="s">
        <v>36</v>
      </c>
      <c r="F5" s="72" t="s">
        <v>16</v>
      </c>
      <c r="H5" s="6" t="s">
        <v>32</v>
      </c>
      <c r="I5" s="4" t="s">
        <v>8</v>
      </c>
      <c r="J5" s="5" t="s">
        <v>0</v>
      </c>
      <c r="K5" s="5" t="s">
        <v>1</v>
      </c>
      <c r="L5" s="5" t="s">
        <v>2</v>
      </c>
      <c r="M5" s="5" t="s">
        <v>3</v>
      </c>
      <c r="N5" s="5" t="s">
        <v>4</v>
      </c>
      <c r="O5" s="5" t="s">
        <v>5</v>
      </c>
      <c r="P5" s="5" t="s">
        <v>7</v>
      </c>
      <c r="Q5" s="13" t="s">
        <v>6</v>
      </c>
      <c r="R5" s="13" t="s">
        <v>16</v>
      </c>
    </row>
    <row r="6" spans="2:18">
      <c r="B6" s="66">
        <v>1</v>
      </c>
      <c r="C6" s="69">
        <f t="shared" ref="C6:C69" si="0">D6+B6/10000</f>
        <v>50.000100000000003</v>
      </c>
      <c r="D6" s="82">
        <v>50</v>
      </c>
      <c r="E6" s="112" t="s">
        <v>109</v>
      </c>
      <c r="F6" s="75"/>
      <c r="H6" s="70">
        <f>LARGE($C$6:$C$83,ROW(A1))</f>
        <v>50.000100000000003</v>
      </c>
      <c r="I6" s="6">
        <f t="shared" ref="I6:I69" si="1">INDEX($D$6:$D$83,MATCH(H6,$C$6:$C$83,0))</f>
        <v>50</v>
      </c>
      <c r="J6" s="6" t="e">
        <f>INDEX(#REF!,MATCH(H6,$C$6:$C$83,0))</f>
        <v>#REF!</v>
      </c>
      <c r="K6" s="6" t="str">
        <f t="shared" ref="K6:K69" si="2">INDEX($E$6:$E$83,MATCH(H6,$C$6:$C$83,0))&amp;""</f>
        <v>鶏胸肉</v>
      </c>
      <c r="L6" s="65" t="e">
        <f>INDEX(#REF!,MATCH(H6,$C$6:$C$83,0))</f>
        <v>#REF!</v>
      </c>
      <c r="M6" s="67" t="e">
        <f>INDEX(#REF!,MATCH(H6,$C$6:$C$83,0))</f>
        <v>#REF!</v>
      </c>
      <c r="N6" s="67" t="e">
        <f>INDEX(#REF!,MATCH(H6,$C$6:$C$83,0))</f>
        <v>#REF!</v>
      </c>
      <c r="O6" s="67" t="e">
        <f>INDEX(#REF!,MATCH(H6,$C$6:$C$83,0))</f>
        <v>#REF!</v>
      </c>
      <c r="P6" s="67" t="e">
        <f>INDEX(#REF!,MATCH(H6,$C$6:$C$83,0))</f>
        <v>#REF!</v>
      </c>
      <c r="Q6" s="68" t="e">
        <f>INDEX(#REF!,MATCH(H6,$C$6:$C$83,0))&amp;""</f>
        <v>#REF!</v>
      </c>
      <c r="R6" s="68" t="str">
        <f t="shared" ref="R6:R69" si="3">INDEX($F$6:$F$83,MATCH(H6,$C$6:$C$83,0))&amp;""</f>
        <v/>
      </c>
    </row>
    <row r="7" spans="2:18">
      <c r="B7" s="66">
        <v>2</v>
      </c>
      <c r="C7" s="69">
        <f t="shared" si="0"/>
        <v>14.0002</v>
      </c>
      <c r="D7" s="82">
        <v>14</v>
      </c>
      <c r="E7" s="112" t="s">
        <v>110</v>
      </c>
      <c r="F7" s="75"/>
      <c r="H7" s="70" t="e">
        <f>LARGE($C$6:$C$83,ROW(#REF!))</f>
        <v>#REF!</v>
      </c>
      <c r="I7" s="6" t="e">
        <f t="shared" si="1"/>
        <v>#REF!</v>
      </c>
      <c r="J7" s="6" t="e">
        <f>INDEX(#REF!,MATCH(H7,$C$6:$C$83,0))</f>
        <v>#REF!</v>
      </c>
      <c r="K7" s="6" t="e">
        <f t="shared" si="2"/>
        <v>#REF!</v>
      </c>
      <c r="L7" s="65" t="e">
        <f>INDEX(#REF!,MATCH(H7,$C$6:$C$83,0))</f>
        <v>#REF!</v>
      </c>
      <c r="M7" s="67" t="e">
        <f>INDEX(#REF!,MATCH(H7,$C$6:$C$83,0))</f>
        <v>#REF!</v>
      </c>
      <c r="N7" s="67" t="e">
        <f>INDEX(#REF!,MATCH(H7,$C$6:$C$83,0))</f>
        <v>#REF!</v>
      </c>
      <c r="O7" s="67" t="e">
        <f>INDEX(#REF!,MATCH(H7,$C$6:$C$83,0))</f>
        <v>#REF!</v>
      </c>
      <c r="P7" s="67" t="e">
        <f>INDEX(#REF!,MATCH(H7,$C$6:$C$83,0))</f>
        <v>#REF!</v>
      </c>
      <c r="Q7" s="68" t="e">
        <f>INDEX(#REF!,MATCH(H7,$C$6:$C$83,0))&amp;""</f>
        <v>#REF!</v>
      </c>
      <c r="R7" s="68" t="e">
        <f t="shared" si="3"/>
        <v>#REF!</v>
      </c>
    </row>
    <row r="8" spans="2:18">
      <c r="B8" s="66">
        <v>3</v>
      </c>
      <c r="C8" s="69">
        <f t="shared" si="0"/>
        <v>7.0003000000000002</v>
      </c>
      <c r="D8" s="82">
        <v>7</v>
      </c>
      <c r="E8" s="112" t="s">
        <v>111</v>
      </c>
      <c r="F8" s="75" t="s">
        <v>127</v>
      </c>
      <c r="H8" s="70" t="e">
        <f>LARGE($C$6:$C$83,ROW(#REF!))</f>
        <v>#REF!</v>
      </c>
      <c r="I8" s="6" t="e">
        <f t="shared" si="1"/>
        <v>#REF!</v>
      </c>
      <c r="J8" s="6" t="e">
        <f>INDEX(#REF!,MATCH(H8,$C$6:$C$83,0))</f>
        <v>#REF!</v>
      </c>
      <c r="K8" s="6" t="e">
        <f t="shared" si="2"/>
        <v>#REF!</v>
      </c>
      <c r="L8" s="65" t="e">
        <f>INDEX(#REF!,MATCH(H8,$C$6:$C$83,0))</f>
        <v>#REF!</v>
      </c>
      <c r="M8" s="67" t="e">
        <f>INDEX(#REF!,MATCH(H8,$C$6:$C$83,0))</f>
        <v>#REF!</v>
      </c>
      <c r="N8" s="67" t="e">
        <f>INDEX(#REF!,MATCH(H8,$C$6:$C$83,0))</f>
        <v>#REF!</v>
      </c>
      <c r="O8" s="67" t="e">
        <f>INDEX(#REF!,MATCH(H8,$C$6:$C$83,0))</f>
        <v>#REF!</v>
      </c>
      <c r="P8" s="67" t="e">
        <f>INDEX(#REF!,MATCH(H8,$C$6:$C$83,0))</f>
        <v>#REF!</v>
      </c>
      <c r="Q8" s="68" t="e">
        <f>INDEX(#REF!,MATCH(H8,$C$6:$C$83,0))&amp;""</f>
        <v>#REF!</v>
      </c>
      <c r="R8" s="68" t="e">
        <f t="shared" si="3"/>
        <v>#REF!</v>
      </c>
    </row>
    <row r="9" spans="2:18">
      <c r="B9" s="66">
        <v>4</v>
      </c>
      <c r="C9" s="69">
        <f t="shared" si="0"/>
        <v>12.000400000000001</v>
      </c>
      <c r="D9" s="82">
        <v>12</v>
      </c>
      <c r="E9" s="112" t="s">
        <v>112</v>
      </c>
      <c r="F9" s="75" t="s">
        <v>126</v>
      </c>
      <c r="H9" s="70" t="e">
        <f>LARGE($C$6:$C$83,ROW(#REF!))</f>
        <v>#REF!</v>
      </c>
      <c r="I9" s="6" t="e">
        <f t="shared" si="1"/>
        <v>#REF!</v>
      </c>
      <c r="J9" s="6" t="e">
        <f>INDEX(#REF!,MATCH(H9,$C$6:$C$83,0))</f>
        <v>#REF!</v>
      </c>
      <c r="K9" s="6" t="e">
        <f t="shared" si="2"/>
        <v>#REF!</v>
      </c>
      <c r="L9" s="65" t="e">
        <f>INDEX(#REF!,MATCH(H9,$C$6:$C$83,0))</f>
        <v>#REF!</v>
      </c>
      <c r="M9" s="67" t="e">
        <f>INDEX(#REF!,MATCH(H9,$C$6:$C$83,0))</f>
        <v>#REF!</v>
      </c>
      <c r="N9" s="67" t="e">
        <f>INDEX(#REF!,MATCH(H9,$C$6:$C$83,0))</f>
        <v>#REF!</v>
      </c>
      <c r="O9" s="67" t="e">
        <f>INDEX(#REF!,MATCH(H9,$C$6:$C$83,0))</f>
        <v>#REF!</v>
      </c>
      <c r="P9" s="67" t="e">
        <f>INDEX(#REF!,MATCH(H9,$C$6:$C$83,0))</f>
        <v>#REF!</v>
      </c>
      <c r="Q9" s="68" t="e">
        <f>INDEX(#REF!,MATCH(H9,$C$6:$C$83,0))&amp;""</f>
        <v>#REF!</v>
      </c>
      <c r="R9" s="68" t="e">
        <f t="shared" si="3"/>
        <v>#REF!</v>
      </c>
    </row>
    <row r="10" spans="2:18">
      <c r="B10" s="66">
        <v>5</v>
      </c>
      <c r="C10" s="69">
        <f t="shared" si="0"/>
        <v>5.0004999999999997</v>
      </c>
      <c r="D10" s="82">
        <v>5</v>
      </c>
      <c r="E10" s="112" t="s">
        <v>113</v>
      </c>
      <c r="F10" s="75" t="s">
        <v>125</v>
      </c>
      <c r="H10" s="70" t="e">
        <f>LARGE($C$6:$C$83,ROW(#REF!))</f>
        <v>#REF!</v>
      </c>
      <c r="I10" s="6" t="e">
        <f t="shared" si="1"/>
        <v>#REF!</v>
      </c>
      <c r="J10" s="6" t="e">
        <f>INDEX(#REF!,MATCH(H10,$C$6:$C$83,0))</f>
        <v>#REF!</v>
      </c>
      <c r="K10" s="6" t="e">
        <f t="shared" si="2"/>
        <v>#REF!</v>
      </c>
      <c r="L10" s="65" t="e">
        <f>INDEX(#REF!,MATCH(H10,$C$6:$C$83,0))</f>
        <v>#REF!</v>
      </c>
      <c r="M10" s="67" t="e">
        <f>INDEX(#REF!,MATCH(H10,$C$6:$C$83,0))</f>
        <v>#REF!</v>
      </c>
      <c r="N10" s="67" t="e">
        <f>INDEX(#REF!,MATCH(H10,$C$6:$C$83,0))</f>
        <v>#REF!</v>
      </c>
      <c r="O10" s="67" t="e">
        <f>INDEX(#REF!,MATCH(H10,$C$6:$C$83,0))</f>
        <v>#REF!</v>
      </c>
      <c r="P10" s="67" t="e">
        <f>INDEX(#REF!,MATCH(H10,$C$6:$C$83,0))</f>
        <v>#REF!</v>
      </c>
      <c r="Q10" s="68" t="e">
        <f>INDEX(#REF!,MATCH(H10,$C$6:$C$83,0))&amp;""</f>
        <v>#REF!</v>
      </c>
      <c r="R10" s="68" t="e">
        <f t="shared" si="3"/>
        <v>#REF!</v>
      </c>
    </row>
    <row r="11" spans="2:18" ht="19">
      <c r="B11" s="66">
        <v>6</v>
      </c>
      <c r="C11" s="69">
        <f t="shared" si="0"/>
        <v>1.0005999999999999</v>
      </c>
      <c r="D11" s="82">
        <v>1</v>
      </c>
      <c r="E11" s="112" t="s">
        <v>92</v>
      </c>
      <c r="F11" s="113" t="s">
        <v>134</v>
      </c>
      <c r="H11" s="70">
        <f t="shared" ref="H11:H74" si="4">LARGE($C$6:$C$83,ROW(A4))</f>
        <v>7.0003000000000002</v>
      </c>
      <c r="I11" s="6">
        <f t="shared" si="1"/>
        <v>7</v>
      </c>
      <c r="J11" s="6" t="e">
        <f>INDEX(#REF!,MATCH(H11,$C$6:$C$83,0))</f>
        <v>#REF!</v>
      </c>
      <c r="K11" s="6" t="str">
        <f t="shared" si="2"/>
        <v>ゆず茶</v>
      </c>
      <c r="L11" s="65" t="e">
        <f>INDEX(#REF!,MATCH(H11,$C$6:$C$83,0))</f>
        <v>#REF!</v>
      </c>
      <c r="M11" s="67" t="e">
        <f>INDEX(#REF!,MATCH(H11,$C$6:$C$83,0))</f>
        <v>#REF!</v>
      </c>
      <c r="N11" s="67" t="e">
        <f>INDEX(#REF!,MATCH(H11,$C$6:$C$83,0))</f>
        <v>#REF!</v>
      </c>
      <c r="O11" s="67" t="e">
        <f>INDEX(#REF!,MATCH(H11,$C$6:$C$83,0))</f>
        <v>#REF!</v>
      </c>
      <c r="P11" s="67" t="e">
        <f>INDEX(#REF!,MATCH(H11,$C$6:$C$83,0))</f>
        <v>#REF!</v>
      </c>
      <c r="Q11" s="68" t="e">
        <f>INDEX(#REF!,MATCH(H11,$C$6:$C$83,0))&amp;""</f>
        <v>#REF!</v>
      </c>
      <c r="R11" s="68" t="str">
        <f t="shared" si="3"/>
        <v>砂糖、麦芽糖、粉末しょうが、粉末はちみつ、粉末ゆず果汁／酸味料、香料、リン酸Ca、甘味料（アセスルファムK、スクラロース）、クチナシ色素</v>
      </c>
    </row>
    <row r="12" spans="2:18">
      <c r="B12" s="66">
        <v>7</v>
      </c>
      <c r="C12" s="69">
        <f t="shared" si="0"/>
        <v>5.0007000000000001</v>
      </c>
      <c r="D12" s="82">
        <v>5</v>
      </c>
      <c r="E12" s="112" t="s">
        <v>114</v>
      </c>
      <c r="F12" s="75" t="s">
        <v>124</v>
      </c>
      <c r="H12" s="70">
        <f t="shared" si="4"/>
        <v>5.0007000000000001</v>
      </c>
      <c r="I12" s="6">
        <f t="shared" si="1"/>
        <v>5</v>
      </c>
      <c r="J12" s="6" t="e">
        <f>INDEX(#REF!,MATCH(H12,$C$6:$C$83,0))</f>
        <v>#REF!</v>
      </c>
      <c r="K12" s="6" t="str">
        <f t="shared" si="2"/>
        <v>りんご酢</v>
      </c>
      <c r="L12" s="65" t="e">
        <f>INDEX(#REF!,MATCH(H12,$C$6:$C$83,0))</f>
        <v>#REF!</v>
      </c>
      <c r="M12" s="67" t="e">
        <f>INDEX(#REF!,MATCH(H12,$C$6:$C$83,0))</f>
        <v>#REF!</v>
      </c>
      <c r="N12" s="67" t="e">
        <f>INDEX(#REF!,MATCH(H12,$C$6:$C$83,0))</f>
        <v>#REF!</v>
      </c>
      <c r="O12" s="67" t="e">
        <f>INDEX(#REF!,MATCH(H12,$C$6:$C$83,0))</f>
        <v>#REF!</v>
      </c>
      <c r="P12" s="67" t="e">
        <f>INDEX(#REF!,MATCH(H12,$C$6:$C$83,0))</f>
        <v>#REF!</v>
      </c>
      <c r="Q12" s="68" t="e">
        <f>INDEX(#REF!,MATCH(H12,$C$6:$C$83,0))&amp;""</f>
        <v>#REF!</v>
      </c>
      <c r="R12" s="68" t="str">
        <f t="shared" si="3"/>
        <v>りんご果汁、アルコール</v>
      </c>
    </row>
    <row r="13" spans="2:18">
      <c r="B13" s="66">
        <v>8</v>
      </c>
      <c r="C13" s="69">
        <f t="shared" si="0"/>
        <v>8.0000000000000004E-4</v>
      </c>
      <c r="D13" s="73"/>
      <c r="E13" s="75"/>
      <c r="F13" s="75"/>
      <c r="H13" s="70">
        <f t="shared" si="4"/>
        <v>5.0004999999999997</v>
      </c>
      <c r="I13" s="6">
        <f t="shared" si="1"/>
        <v>5</v>
      </c>
      <c r="J13" s="6" t="e">
        <f>INDEX(#REF!,MATCH(H13,$C$6:$C$83,0))</f>
        <v>#REF!</v>
      </c>
      <c r="K13" s="6" t="str">
        <f t="shared" si="2"/>
        <v>酒</v>
      </c>
      <c r="L13" s="65" t="e">
        <f>INDEX(#REF!,MATCH(H13,$C$6:$C$83,0))</f>
        <v>#REF!</v>
      </c>
      <c r="M13" s="67" t="e">
        <f>INDEX(#REF!,MATCH(H13,$C$6:$C$83,0))</f>
        <v>#REF!</v>
      </c>
      <c r="N13" s="67" t="e">
        <f>INDEX(#REF!,MATCH(H13,$C$6:$C$83,0))</f>
        <v>#REF!</v>
      </c>
      <c r="O13" s="67" t="e">
        <f>INDEX(#REF!,MATCH(H13,$C$6:$C$83,0))</f>
        <v>#REF!</v>
      </c>
      <c r="P13" s="67" t="e">
        <f>INDEX(#REF!,MATCH(H13,$C$6:$C$83,0))</f>
        <v>#REF!</v>
      </c>
      <c r="Q13" s="68" t="e">
        <f>INDEX(#REF!,MATCH(H13,$C$6:$C$83,0))&amp;""</f>
        <v>#REF!</v>
      </c>
      <c r="R13" s="68" t="str">
        <f t="shared" si="3"/>
        <v>醸造調味料（米・米こうじ、食塩、ブドウ果汁）、たんぱく加水分解物、水あめ、食塩、酒精、酸味料</v>
      </c>
    </row>
    <row r="14" spans="2:18">
      <c r="B14" s="66">
        <v>9</v>
      </c>
      <c r="C14" s="69">
        <f>D14+B14/10000</f>
        <v>8.9999999999999998E-4</v>
      </c>
      <c r="D14" s="73"/>
      <c r="E14" s="75"/>
      <c r="F14" s="75"/>
      <c r="H14" s="70">
        <f t="shared" si="4"/>
        <v>1.0005999999999999</v>
      </c>
      <c r="I14" s="6">
        <f t="shared" si="1"/>
        <v>1</v>
      </c>
      <c r="J14" s="6" t="e">
        <f>INDEX(#REF!,MATCH(H14,$C$6:$C$83,0))</f>
        <v>#REF!</v>
      </c>
      <c r="K14" s="6" t="str">
        <f t="shared" si="2"/>
        <v>食塩</v>
      </c>
      <c r="L14" s="65" t="e">
        <f>INDEX(#REF!,MATCH(H14,$C$6:$C$83,0))</f>
        <v>#REF!</v>
      </c>
      <c r="M14" s="67" t="e">
        <f>INDEX(#REF!,MATCH(H14,$C$6:$C$83,0))</f>
        <v>#REF!</v>
      </c>
      <c r="N14" s="67" t="e">
        <f>INDEX(#REF!,MATCH(H14,$C$6:$C$83,0))</f>
        <v>#REF!</v>
      </c>
      <c r="O14" s="67" t="e">
        <f>INDEX(#REF!,MATCH(H14,$C$6:$C$83,0))</f>
        <v>#REF!</v>
      </c>
      <c r="P14" s="67" t="e">
        <f>INDEX(#REF!,MATCH(H14,$C$6:$C$83,0))</f>
        <v>#REF!</v>
      </c>
      <c r="Q14" s="68" t="e">
        <f>INDEX(#REF!,MATCH(H14,$C$6:$C$83,0))&amp;""</f>
        <v>#REF!</v>
      </c>
      <c r="R14" s="68" t="str">
        <f t="shared" si="3"/>
        <v>海水（瀬戸内）</v>
      </c>
    </row>
    <row r="15" spans="2:18">
      <c r="B15" s="66">
        <v>10</v>
      </c>
      <c r="C15" s="69">
        <f t="shared" si="0"/>
        <v>1E-3</v>
      </c>
      <c r="D15" s="73"/>
      <c r="E15" s="76"/>
      <c r="F15" s="74"/>
      <c r="H15" s="70">
        <f t="shared" si="4"/>
        <v>7.7999999999999996E-3</v>
      </c>
      <c r="I15" s="6">
        <f t="shared" si="1"/>
        <v>0</v>
      </c>
      <c r="J15" s="6" t="e">
        <f>INDEX(#REF!,MATCH(H15,$C$6:$C$83,0))</f>
        <v>#REF!</v>
      </c>
      <c r="K15" s="6" t="str">
        <f t="shared" si="2"/>
        <v/>
      </c>
      <c r="L15" s="65" t="e">
        <f>INDEX(#REF!,MATCH(H15,$C$6:$C$83,0))</f>
        <v>#REF!</v>
      </c>
      <c r="M15" s="67" t="e">
        <f>INDEX(#REF!,MATCH(H15,$C$6:$C$83,0))</f>
        <v>#REF!</v>
      </c>
      <c r="N15" s="67" t="e">
        <f>INDEX(#REF!,MATCH(H15,$C$6:$C$83,0))</f>
        <v>#REF!</v>
      </c>
      <c r="O15" s="67" t="e">
        <f>INDEX(#REF!,MATCH(H15,$C$6:$C$83,0))</f>
        <v>#REF!</v>
      </c>
      <c r="P15" s="67" t="e">
        <f>INDEX(#REF!,MATCH(H15,$C$6:$C$83,0))</f>
        <v>#REF!</v>
      </c>
      <c r="Q15" s="68" t="e">
        <f>INDEX(#REF!,MATCH(H15,$C$6:$C$83,0))&amp;""</f>
        <v>#REF!</v>
      </c>
      <c r="R15" s="68" t="str">
        <f t="shared" si="3"/>
        <v/>
      </c>
    </row>
    <row r="16" spans="2:18">
      <c r="B16" s="66">
        <v>11</v>
      </c>
      <c r="C16" s="69">
        <f t="shared" si="0"/>
        <v>1.1000000000000001E-3</v>
      </c>
      <c r="D16" s="73"/>
      <c r="E16" s="76"/>
      <c r="F16" s="74"/>
      <c r="H16" s="70">
        <f t="shared" si="4"/>
        <v>7.7000000000000002E-3</v>
      </c>
      <c r="I16" s="6">
        <f t="shared" si="1"/>
        <v>0</v>
      </c>
      <c r="J16" s="6" t="e">
        <f>INDEX(#REF!,MATCH(H16,$C$6:$C$83,0))</f>
        <v>#REF!</v>
      </c>
      <c r="K16" s="6" t="str">
        <f t="shared" si="2"/>
        <v/>
      </c>
      <c r="L16" s="65" t="e">
        <f>INDEX(#REF!,MATCH(H16,$C$6:$C$83,0))</f>
        <v>#REF!</v>
      </c>
      <c r="M16" s="67" t="e">
        <f>INDEX(#REF!,MATCH(H16,$C$6:$C$83,0))</f>
        <v>#REF!</v>
      </c>
      <c r="N16" s="67" t="e">
        <f>INDEX(#REF!,MATCH(H16,$C$6:$C$83,0))</f>
        <v>#REF!</v>
      </c>
      <c r="O16" s="67" t="e">
        <f>INDEX(#REF!,MATCH(H16,$C$6:$C$83,0))</f>
        <v>#REF!</v>
      </c>
      <c r="P16" s="67" t="e">
        <f>INDEX(#REF!,MATCH(H16,$C$6:$C$83,0))</f>
        <v>#REF!</v>
      </c>
      <c r="Q16" s="68" t="e">
        <f>INDEX(#REF!,MATCH(H16,$C$6:$C$83,0))&amp;""</f>
        <v>#REF!</v>
      </c>
      <c r="R16" s="68" t="str">
        <f t="shared" si="3"/>
        <v/>
      </c>
    </row>
    <row r="17" spans="2:18">
      <c r="B17" s="66">
        <v>12</v>
      </c>
      <c r="C17" s="69">
        <f t="shared" si="0"/>
        <v>1.1999999999999999E-3</v>
      </c>
      <c r="D17" s="73"/>
      <c r="E17" s="73"/>
      <c r="F17" s="77"/>
      <c r="H17" s="70">
        <f t="shared" si="4"/>
        <v>7.6E-3</v>
      </c>
      <c r="I17" s="6">
        <f t="shared" si="1"/>
        <v>0</v>
      </c>
      <c r="J17" s="6" t="e">
        <f>INDEX(#REF!,MATCH(H17,$C$6:$C$83,0))</f>
        <v>#REF!</v>
      </c>
      <c r="K17" s="6" t="str">
        <f t="shared" si="2"/>
        <v/>
      </c>
      <c r="L17" s="65" t="e">
        <f>INDEX(#REF!,MATCH(H17,$C$6:$C$83,0))</f>
        <v>#REF!</v>
      </c>
      <c r="M17" s="67" t="e">
        <f>INDEX(#REF!,MATCH(H17,$C$6:$C$83,0))</f>
        <v>#REF!</v>
      </c>
      <c r="N17" s="67" t="e">
        <f>INDEX(#REF!,MATCH(H17,$C$6:$C$83,0))</f>
        <v>#REF!</v>
      </c>
      <c r="O17" s="67" t="e">
        <f>INDEX(#REF!,MATCH(H17,$C$6:$C$83,0))</f>
        <v>#REF!</v>
      </c>
      <c r="P17" s="67" t="e">
        <f>INDEX(#REF!,MATCH(H17,$C$6:$C$83,0))</f>
        <v>#REF!</v>
      </c>
      <c r="Q17" s="68" t="e">
        <f>INDEX(#REF!,MATCH(H17,$C$6:$C$83,0))&amp;""</f>
        <v>#REF!</v>
      </c>
      <c r="R17" s="68" t="str">
        <f t="shared" si="3"/>
        <v/>
      </c>
    </row>
    <row r="18" spans="2:18">
      <c r="B18" s="66">
        <v>13</v>
      </c>
      <c r="C18" s="69">
        <f t="shared" si="0"/>
        <v>1.2999999999999999E-3</v>
      </c>
      <c r="D18" s="73"/>
      <c r="E18" s="73"/>
      <c r="F18" s="77"/>
      <c r="H18" s="70">
        <f t="shared" si="4"/>
        <v>7.4999999999999997E-3</v>
      </c>
      <c r="I18" s="6">
        <f t="shared" si="1"/>
        <v>0</v>
      </c>
      <c r="J18" s="6" t="e">
        <f>INDEX(#REF!,MATCH(H18,$C$6:$C$83,0))</f>
        <v>#REF!</v>
      </c>
      <c r="K18" s="6" t="str">
        <f t="shared" si="2"/>
        <v/>
      </c>
      <c r="L18" s="65" t="e">
        <f>INDEX(#REF!,MATCH(H18,$C$6:$C$83,0))</f>
        <v>#REF!</v>
      </c>
      <c r="M18" s="67" t="e">
        <f>INDEX(#REF!,MATCH(H18,$C$6:$C$83,0))</f>
        <v>#REF!</v>
      </c>
      <c r="N18" s="67" t="e">
        <f>INDEX(#REF!,MATCH(H18,$C$6:$C$83,0))</f>
        <v>#REF!</v>
      </c>
      <c r="O18" s="67" t="e">
        <f>INDEX(#REF!,MATCH(H18,$C$6:$C$83,0))</f>
        <v>#REF!</v>
      </c>
      <c r="P18" s="67" t="e">
        <f>INDEX(#REF!,MATCH(H18,$C$6:$C$83,0))</f>
        <v>#REF!</v>
      </c>
      <c r="Q18" s="68" t="e">
        <f>INDEX(#REF!,MATCH(H18,$C$6:$C$83,0))&amp;""</f>
        <v>#REF!</v>
      </c>
      <c r="R18" s="68" t="str">
        <f t="shared" si="3"/>
        <v/>
      </c>
    </row>
    <row r="19" spans="2:18">
      <c r="B19" s="66">
        <v>14</v>
      </c>
      <c r="C19" s="69">
        <f t="shared" si="0"/>
        <v>1.4E-3</v>
      </c>
      <c r="D19" s="73"/>
      <c r="E19" s="73"/>
      <c r="F19" s="77"/>
      <c r="H19" s="70">
        <f t="shared" si="4"/>
        <v>7.4000000000000003E-3</v>
      </c>
      <c r="I19" s="6">
        <f t="shared" si="1"/>
        <v>0</v>
      </c>
      <c r="J19" s="6" t="e">
        <f>INDEX(#REF!,MATCH(H19,$C$6:$C$83,0))</f>
        <v>#REF!</v>
      </c>
      <c r="K19" s="6" t="str">
        <f t="shared" si="2"/>
        <v/>
      </c>
      <c r="L19" s="65" t="e">
        <f>INDEX(#REF!,MATCH(H19,$C$6:$C$83,0))</f>
        <v>#REF!</v>
      </c>
      <c r="M19" s="67" t="e">
        <f>INDEX(#REF!,MATCH(H19,$C$6:$C$83,0))</f>
        <v>#REF!</v>
      </c>
      <c r="N19" s="67" t="e">
        <f>INDEX(#REF!,MATCH(H19,$C$6:$C$83,0))</f>
        <v>#REF!</v>
      </c>
      <c r="O19" s="67" t="e">
        <f>INDEX(#REF!,MATCH(H19,$C$6:$C$83,0))</f>
        <v>#REF!</v>
      </c>
      <c r="P19" s="67" t="e">
        <f>INDEX(#REF!,MATCH(H19,$C$6:$C$83,0))</f>
        <v>#REF!</v>
      </c>
      <c r="Q19" s="68" t="e">
        <f>INDEX(#REF!,MATCH(H19,$C$6:$C$83,0))&amp;""</f>
        <v>#REF!</v>
      </c>
      <c r="R19" s="68" t="str">
        <f t="shared" si="3"/>
        <v/>
      </c>
    </row>
    <row r="20" spans="2:18">
      <c r="B20" s="66">
        <v>15</v>
      </c>
      <c r="C20" s="69">
        <f t="shared" si="0"/>
        <v>1.5E-3</v>
      </c>
      <c r="D20" s="73"/>
      <c r="E20" s="73"/>
      <c r="F20" s="77"/>
      <c r="H20" s="70">
        <f t="shared" si="4"/>
        <v>7.3000000000000001E-3</v>
      </c>
      <c r="I20" s="6">
        <f t="shared" si="1"/>
        <v>0</v>
      </c>
      <c r="J20" s="6" t="e">
        <f>INDEX(#REF!,MATCH(H20,$C$6:$C$83,0))</f>
        <v>#REF!</v>
      </c>
      <c r="K20" s="6" t="str">
        <f t="shared" si="2"/>
        <v/>
      </c>
      <c r="L20" s="65" t="e">
        <f>INDEX(#REF!,MATCH(H20,$C$6:$C$83,0))</f>
        <v>#REF!</v>
      </c>
      <c r="M20" s="67" t="e">
        <f>INDEX(#REF!,MATCH(H20,$C$6:$C$83,0))</f>
        <v>#REF!</v>
      </c>
      <c r="N20" s="67" t="e">
        <f>INDEX(#REF!,MATCH(H20,$C$6:$C$83,0))</f>
        <v>#REF!</v>
      </c>
      <c r="O20" s="67" t="e">
        <f>INDEX(#REF!,MATCH(H20,$C$6:$C$83,0))</f>
        <v>#REF!</v>
      </c>
      <c r="P20" s="67" t="e">
        <f>INDEX(#REF!,MATCH(H20,$C$6:$C$83,0))</f>
        <v>#REF!</v>
      </c>
      <c r="Q20" s="68" t="e">
        <f>INDEX(#REF!,MATCH(H20,$C$6:$C$83,0))&amp;""</f>
        <v>#REF!</v>
      </c>
      <c r="R20" s="68" t="str">
        <f t="shared" si="3"/>
        <v/>
      </c>
    </row>
    <row r="21" spans="2:18">
      <c r="B21" s="66">
        <v>16</v>
      </c>
      <c r="C21" s="69">
        <f t="shared" si="0"/>
        <v>1.6000000000000001E-3</v>
      </c>
      <c r="D21" s="73"/>
      <c r="E21" s="73"/>
      <c r="F21" s="77"/>
      <c r="H21" s="70">
        <f t="shared" si="4"/>
        <v>7.1999999999999998E-3</v>
      </c>
      <c r="I21" s="6">
        <f t="shared" si="1"/>
        <v>0</v>
      </c>
      <c r="J21" s="6" t="e">
        <f>INDEX(#REF!,MATCH(H21,$C$6:$C$83,0))</f>
        <v>#REF!</v>
      </c>
      <c r="K21" s="6" t="str">
        <f t="shared" si="2"/>
        <v/>
      </c>
      <c r="L21" s="65" t="e">
        <f>INDEX(#REF!,MATCH(H21,$C$6:$C$83,0))</f>
        <v>#REF!</v>
      </c>
      <c r="M21" s="67" t="e">
        <f>INDEX(#REF!,MATCH(H21,$C$6:$C$83,0))</f>
        <v>#REF!</v>
      </c>
      <c r="N21" s="67" t="e">
        <f>INDEX(#REF!,MATCH(H21,$C$6:$C$83,0))</f>
        <v>#REF!</v>
      </c>
      <c r="O21" s="67" t="e">
        <f>INDEX(#REF!,MATCH(H21,$C$6:$C$83,0))</f>
        <v>#REF!</v>
      </c>
      <c r="P21" s="67" t="e">
        <f>INDEX(#REF!,MATCH(H21,$C$6:$C$83,0))</f>
        <v>#REF!</v>
      </c>
      <c r="Q21" s="68" t="e">
        <f>INDEX(#REF!,MATCH(H21,$C$6:$C$83,0))&amp;""</f>
        <v>#REF!</v>
      </c>
      <c r="R21" s="68" t="str">
        <f t="shared" si="3"/>
        <v/>
      </c>
    </row>
    <row r="22" spans="2:18">
      <c r="B22" s="66">
        <v>17</v>
      </c>
      <c r="C22" s="69">
        <f t="shared" si="0"/>
        <v>1.6999999999999999E-3</v>
      </c>
      <c r="D22" s="73"/>
      <c r="E22" s="73"/>
      <c r="F22" s="77"/>
      <c r="H22" s="70">
        <f t="shared" si="4"/>
        <v>7.1000000000000004E-3</v>
      </c>
      <c r="I22" s="6">
        <f t="shared" si="1"/>
        <v>0</v>
      </c>
      <c r="J22" s="6" t="e">
        <f>INDEX(#REF!,MATCH(H22,$C$6:$C$83,0))</f>
        <v>#REF!</v>
      </c>
      <c r="K22" s="6" t="str">
        <f t="shared" si="2"/>
        <v/>
      </c>
      <c r="L22" s="65" t="e">
        <f>INDEX(#REF!,MATCH(H22,$C$6:$C$83,0))</f>
        <v>#REF!</v>
      </c>
      <c r="M22" s="67" t="e">
        <f>INDEX(#REF!,MATCH(H22,$C$6:$C$83,0))</f>
        <v>#REF!</v>
      </c>
      <c r="N22" s="67" t="e">
        <f>INDEX(#REF!,MATCH(H22,$C$6:$C$83,0))</f>
        <v>#REF!</v>
      </c>
      <c r="O22" s="67" t="e">
        <f>INDEX(#REF!,MATCH(H22,$C$6:$C$83,0))</f>
        <v>#REF!</v>
      </c>
      <c r="P22" s="67" t="e">
        <f>INDEX(#REF!,MATCH(H22,$C$6:$C$83,0))</f>
        <v>#REF!</v>
      </c>
      <c r="Q22" s="68" t="e">
        <f>INDEX(#REF!,MATCH(H22,$C$6:$C$83,0))&amp;""</f>
        <v>#REF!</v>
      </c>
      <c r="R22" s="68" t="str">
        <f t="shared" si="3"/>
        <v/>
      </c>
    </row>
    <row r="23" spans="2:18">
      <c r="B23" s="66">
        <v>18</v>
      </c>
      <c r="C23" s="69">
        <f t="shared" si="0"/>
        <v>1.8E-3</v>
      </c>
      <c r="D23" s="73"/>
      <c r="E23" s="73"/>
      <c r="F23" s="77"/>
      <c r="H23" s="70">
        <f t="shared" si="4"/>
        <v>7.0000000000000001E-3</v>
      </c>
      <c r="I23" s="6">
        <f t="shared" si="1"/>
        <v>0</v>
      </c>
      <c r="J23" s="6" t="e">
        <f>INDEX(#REF!,MATCH(H23,$C$6:$C$83,0))</f>
        <v>#REF!</v>
      </c>
      <c r="K23" s="6" t="str">
        <f t="shared" si="2"/>
        <v/>
      </c>
      <c r="L23" s="65" t="e">
        <f>INDEX(#REF!,MATCH(H23,$C$6:$C$83,0))</f>
        <v>#REF!</v>
      </c>
      <c r="M23" s="67" t="e">
        <f>INDEX(#REF!,MATCH(H23,$C$6:$C$83,0))</f>
        <v>#REF!</v>
      </c>
      <c r="N23" s="67" t="e">
        <f>INDEX(#REF!,MATCH(H23,$C$6:$C$83,0))</f>
        <v>#REF!</v>
      </c>
      <c r="O23" s="67" t="e">
        <f>INDEX(#REF!,MATCH(H23,$C$6:$C$83,0))</f>
        <v>#REF!</v>
      </c>
      <c r="P23" s="67" t="e">
        <f>INDEX(#REF!,MATCH(H23,$C$6:$C$83,0))</f>
        <v>#REF!</v>
      </c>
      <c r="Q23" s="68" t="e">
        <f>INDEX(#REF!,MATCH(H23,$C$6:$C$83,0))&amp;""</f>
        <v>#REF!</v>
      </c>
      <c r="R23" s="68" t="str">
        <f t="shared" si="3"/>
        <v/>
      </c>
    </row>
    <row r="24" spans="2:18">
      <c r="B24" s="66">
        <v>19</v>
      </c>
      <c r="C24" s="69">
        <f t="shared" si="0"/>
        <v>1.9E-3</v>
      </c>
      <c r="D24" s="73"/>
      <c r="E24" s="73"/>
      <c r="F24" s="77"/>
      <c r="H24" s="70">
        <f t="shared" si="4"/>
        <v>6.8999999999999999E-3</v>
      </c>
      <c r="I24" s="6">
        <f t="shared" si="1"/>
        <v>0</v>
      </c>
      <c r="J24" s="6" t="e">
        <f>INDEX(#REF!,MATCH(H24,$C$6:$C$83,0))</f>
        <v>#REF!</v>
      </c>
      <c r="K24" s="6" t="str">
        <f t="shared" si="2"/>
        <v/>
      </c>
      <c r="L24" s="65" t="e">
        <f>INDEX(#REF!,MATCH(H24,$C$6:$C$83,0))</f>
        <v>#REF!</v>
      </c>
      <c r="M24" s="67" t="e">
        <f>INDEX(#REF!,MATCH(H24,$C$6:$C$83,0))</f>
        <v>#REF!</v>
      </c>
      <c r="N24" s="67" t="e">
        <f>INDEX(#REF!,MATCH(H24,$C$6:$C$83,0))</f>
        <v>#REF!</v>
      </c>
      <c r="O24" s="67" t="e">
        <f>INDEX(#REF!,MATCH(H24,$C$6:$C$83,0))</f>
        <v>#REF!</v>
      </c>
      <c r="P24" s="67" t="e">
        <f>INDEX(#REF!,MATCH(H24,$C$6:$C$83,0))</f>
        <v>#REF!</v>
      </c>
      <c r="Q24" s="68" t="e">
        <f>INDEX(#REF!,MATCH(H24,$C$6:$C$83,0))&amp;""</f>
        <v>#REF!</v>
      </c>
      <c r="R24" s="68" t="str">
        <f t="shared" si="3"/>
        <v/>
      </c>
    </row>
    <row r="25" spans="2:18">
      <c r="B25" s="66">
        <v>20</v>
      </c>
      <c r="C25" s="69">
        <f t="shared" si="0"/>
        <v>2E-3</v>
      </c>
      <c r="D25" s="73"/>
      <c r="E25" s="73"/>
      <c r="F25" s="77"/>
      <c r="H25" s="70">
        <f t="shared" si="4"/>
        <v>6.7999999999999996E-3</v>
      </c>
      <c r="I25" s="6">
        <f t="shared" si="1"/>
        <v>0</v>
      </c>
      <c r="J25" s="6" t="e">
        <f>INDEX(#REF!,MATCH(H25,$C$6:$C$83,0))</f>
        <v>#REF!</v>
      </c>
      <c r="K25" s="6" t="str">
        <f t="shared" si="2"/>
        <v/>
      </c>
      <c r="L25" s="65" t="e">
        <f>INDEX(#REF!,MATCH(H25,$C$6:$C$83,0))</f>
        <v>#REF!</v>
      </c>
      <c r="M25" s="67" t="e">
        <f>INDEX(#REF!,MATCH(H25,$C$6:$C$83,0))</f>
        <v>#REF!</v>
      </c>
      <c r="N25" s="67" t="e">
        <f>INDEX(#REF!,MATCH(H25,$C$6:$C$83,0))</f>
        <v>#REF!</v>
      </c>
      <c r="O25" s="67" t="e">
        <f>INDEX(#REF!,MATCH(H25,$C$6:$C$83,0))</f>
        <v>#REF!</v>
      </c>
      <c r="P25" s="67" t="e">
        <f>INDEX(#REF!,MATCH(H25,$C$6:$C$83,0))</f>
        <v>#REF!</v>
      </c>
      <c r="Q25" s="68" t="e">
        <f>INDEX(#REF!,MATCH(H25,$C$6:$C$83,0))&amp;""</f>
        <v>#REF!</v>
      </c>
      <c r="R25" s="68" t="str">
        <f t="shared" si="3"/>
        <v/>
      </c>
    </row>
    <row r="26" spans="2:18">
      <c r="B26" s="66">
        <v>21</v>
      </c>
      <c r="C26" s="69">
        <f t="shared" si="0"/>
        <v>2.0999999999999999E-3</v>
      </c>
      <c r="D26" s="73"/>
      <c r="E26" s="73"/>
      <c r="F26" s="77"/>
      <c r="H26" s="70">
        <f t="shared" si="4"/>
        <v>6.7000000000000002E-3</v>
      </c>
      <c r="I26" s="6">
        <f t="shared" si="1"/>
        <v>0</v>
      </c>
      <c r="J26" s="6" t="e">
        <f>INDEX(#REF!,MATCH(H26,$C$6:$C$83,0))</f>
        <v>#REF!</v>
      </c>
      <c r="K26" s="6" t="str">
        <f t="shared" si="2"/>
        <v/>
      </c>
      <c r="L26" s="65" t="e">
        <f>INDEX(#REF!,MATCH(H26,$C$6:$C$83,0))</f>
        <v>#REF!</v>
      </c>
      <c r="M26" s="67" t="e">
        <f>INDEX(#REF!,MATCH(H26,$C$6:$C$83,0))</f>
        <v>#REF!</v>
      </c>
      <c r="N26" s="67" t="e">
        <f>INDEX(#REF!,MATCH(H26,$C$6:$C$83,0))</f>
        <v>#REF!</v>
      </c>
      <c r="O26" s="67" t="e">
        <f>INDEX(#REF!,MATCH(H26,$C$6:$C$83,0))</f>
        <v>#REF!</v>
      </c>
      <c r="P26" s="67" t="e">
        <f>INDEX(#REF!,MATCH(H26,$C$6:$C$83,0))</f>
        <v>#REF!</v>
      </c>
      <c r="Q26" s="68" t="e">
        <f>INDEX(#REF!,MATCH(H26,$C$6:$C$83,0))&amp;""</f>
        <v>#REF!</v>
      </c>
      <c r="R26" s="68" t="str">
        <f t="shared" si="3"/>
        <v/>
      </c>
    </row>
    <row r="27" spans="2:18">
      <c r="B27" s="66">
        <v>22</v>
      </c>
      <c r="C27" s="69">
        <f t="shared" si="0"/>
        <v>2.2000000000000001E-3</v>
      </c>
      <c r="D27" s="73"/>
      <c r="E27" s="73"/>
      <c r="F27" s="77"/>
      <c r="H27" s="70">
        <f t="shared" si="4"/>
        <v>6.6E-3</v>
      </c>
      <c r="I27" s="6">
        <f t="shared" si="1"/>
        <v>0</v>
      </c>
      <c r="J27" s="6" t="e">
        <f>INDEX(#REF!,MATCH(H27,$C$6:$C$83,0))</f>
        <v>#REF!</v>
      </c>
      <c r="K27" s="6" t="str">
        <f t="shared" si="2"/>
        <v/>
      </c>
      <c r="L27" s="65" t="e">
        <f>INDEX(#REF!,MATCH(H27,$C$6:$C$83,0))</f>
        <v>#REF!</v>
      </c>
      <c r="M27" s="67" t="e">
        <f>INDEX(#REF!,MATCH(H27,$C$6:$C$83,0))</f>
        <v>#REF!</v>
      </c>
      <c r="N27" s="67" t="e">
        <f>INDEX(#REF!,MATCH(H27,$C$6:$C$83,0))</f>
        <v>#REF!</v>
      </c>
      <c r="O27" s="67" t="e">
        <f>INDEX(#REF!,MATCH(H27,$C$6:$C$83,0))</f>
        <v>#REF!</v>
      </c>
      <c r="P27" s="67" t="e">
        <f>INDEX(#REF!,MATCH(H27,$C$6:$C$83,0))</f>
        <v>#REF!</v>
      </c>
      <c r="Q27" s="68" t="e">
        <f>INDEX(#REF!,MATCH(H27,$C$6:$C$83,0))&amp;""</f>
        <v>#REF!</v>
      </c>
      <c r="R27" s="68" t="str">
        <f t="shared" si="3"/>
        <v/>
      </c>
    </row>
    <row r="28" spans="2:18">
      <c r="B28" s="66">
        <v>23</v>
      </c>
      <c r="C28" s="69">
        <f t="shared" si="0"/>
        <v>2.3E-3</v>
      </c>
      <c r="D28" s="73"/>
      <c r="E28" s="73"/>
      <c r="F28" s="77"/>
      <c r="H28" s="70">
        <f t="shared" si="4"/>
        <v>6.4999999999999997E-3</v>
      </c>
      <c r="I28" s="6">
        <f t="shared" si="1"/>
        <v>0</v>
      </c>
      <c r="J28" s="6" t="e">
        <f>INDEX(#REF!,MATCH(H28,$C$6:$C$83,0))</f>
        <v>#REF!</v>
      </c>
      <c r="K28" s="6" t="str">
        <f t="shared" si="2"/>
        <v/>
      </c>
      <c r="L28" s="65" t="e">
        <f>INDEX(#REF!,MATCH(H28,$C$6:$C$83,0))</f>
        <v>#REF!</v>
      </c>
      <c r="M28" s="67" t="e">
        <f>INDEX(#REF!,MATCH(H28,$C$6:$C$83,0))</f>
        <v>#REF!</v>
      </c>
      <c r="N28" s="67" t="e">
        <f>INDEX(#REF!,MATCH(H28,$C$6:$C$83,0))</f>
        <v>#REF!</v>
      </c>
      <c r="O28" s="67" t="e">
        <f>INDEX(#REF!,MATCH(H28,$C$6:$C$83,0))</f>
        <v>#REF!</v>
      </c>
      <c r="P28" s="67" t="e">
        <f>INDEX(#REF!,MATCH(H28,$C$6:$C$83,0))</f>
        <v>#REF!</v>
      </c>
      <c r="Q28" s="68" t="e">
        <f>INDEX(#REF!,MATCH(H28,$C$6:$C$83,0))&amp;""</f>
        <v>#REF!</v>
      </c>
      <c r="R28" s="68" t="str">
        <f t="shared" si="3"/>
        <v/>
      </c>
    </row>
    <row r="29" spans="2:18">
      <c r="B29" s="66">
        <v>24</v>
      </c>
      <c r="C29" s="69">
        <f t="shared" si="0"/>
        <v>2.3999999999999998E-3</v>
      </c>
      <c r="D29" s="73"/>
      <c r="E29" s="73"/>
      <c r="F29" s="77"/>
      <c r="H29" s="70">
        <f t="shared" si="4"/>
        <v>6.4000000000000003E-3</v>
      </c>
      <c r="I29" s="6">
        <f t="shared" si="1"/>
        <v>0</v>
      </c>
      <c r="J29" s="6" t="e">
        <f>INDEX(#REF!,MATCH(H29,$C$6:$C$83,0))</f>
        <v>#REF!</v>
      </c>
      <c r="K29" s="6" t="str">
        <f t="shared" si="2"/>
        <v/>
      </c>
      <c r="L29" s="65" t="e">
        <f>INDEX(#REF!,MATCH(H29,$C$6:$C$83,0))</f>
        <v>#REF!</v>
      </c>
      <c r="M29" s="67" t="e">
        <f>INDEX(#REF!,MATCH(H29,$C$6:$C$83,0))</f>
        <v>#REF!</v>
      </c>
      <c r="N29" s="67" t="e">
        <f>INDEX(#REF!,MATCH(H29,$C$6:$C$83,0))</f>
        <v>#REF!</v>
      </c>
      <c r="O29" s="67" t="e">
        <f>INDEX(#REF!,MATCH(H29,$C$6:$C$83,0))</f>
        <v>#REF!</v>
      </c>
      <c r="P29" s="67" t="e">
        <f>INDEX(#REF!,MATCH(H29,$C$6:$C$83,0))</f>
        <v>#REF!</v>
      </c>
      <c r="Q29" s="68" t="e">
        <f>INDEX(#REF!,MATCH(H29,$C$6:$C$83,0))&amp;""</f>
        <v>#REF!</v>
      </c>
      <c r="R29" s="68" t="str">
        <f t="shared" si="3"/>
        <v/>
      </c>
    </row>
    <row r="30" spans="2:18">
      <c r="B30" s="66">
        <v>25</v>
      </c>
      <c r="C30" s="69">
        <f t="shared" si="0"/>
        <v>2.5000000000000001E-3</v>
      </c>
      <c r="D30" s="73"/>
      <c r="E30" s="73"/>
      <c r="F30" s="77"/>
      <c r="H30" s="70">
        <f t="shared" si="4"/>
        <v>6.3E-3</v>
      </c>
      <c r="I30" s="6">
        <f t="shared" si="1"/>
        <v>0</v>
      </c>
      <c r="J30" s="6" t="e">
        <f>INDEX(#REF!,MATCH(H30,$C$6:$C$83,0))</f>
        <v>#REF!</v>
      </c>
      <c r="K30" s="6" t="str">
        <f t="shared" si="2"/>
        <v/>
      </c>
      <c r="L30" s="65" t="e">
        <f>INDEX(#REF!,MATCH(H30,$C$6:$C$83,0))</f>
        <v>#REF!</v>
      </c>
      <c r="M30" s="67" t="e">
        <f>INDEX(#REF!,MATCH(H30,$C$6:$C$83,0))</f>
        <v>#REF!</v>
      </c>
      <c r="N30" s="67" t="e">
        <f>INDEX(#REF!,MATCH(H30,$C$6:$C$83,0))</f>
        <v>#REF!</v>
      </c>
      <c r="O30" s="67" t="e">
        <f>INDEX(#REF!,MATCH(H30,$C$6:$C$83,0))</f>
        <v>#REF!</v>
      </c>
      <c r="P30" s="67" t="e">
        <f>INDEX(#REF!,MATCH(H30,$C$6:$C$83,0))</f>
        <v>#REF!</v>
      </c>
      <c r="Q30" s="68" t="e">
        <f>INDEX(#REF!,MATCH(H30,$C$6:$C$83,0))&amp;""</f>
        <v>#REF!</v>
      </c>
      <c r="R30" s="68" t="str">
        <f t="shared" si="3"/>
        <v/>
      </c>
    </row>
    <row r="31" spans="2:18">
      <c r="B31" s="66">
        <v>26</v>
      </c>
      <c r="C31" s="69">
        <f t="shared" si="0"/>
        <v>2.5999999999999999E-3</v>
      </c>
      <c r="D31" s="73"/>
      <c r="E31" s="73"/>
      <c r="F31" s="77"/>
      <c r="H31" s="70">
        <f t="shared" si="4"/>
        <v>6.1999999999999998E-3</v>
      </c>
      <c r="I31" s="6">
        <f t="shared" si="1"/>
        <v>0</v>
      </c>
      <c r="J31" s="6" t="e">
        <f>INDEX(#REF!,MATCH(H31,$C$6:$C$83,0))</f>
        <v>#REF!</v>
      </c>
      <c r="K31" s="6" t="str">
        <f t="shared" si="2"/>
        <v/>
      </c>
      <c r="L31" s="65" t="e">
        <f>INDEX(#REF!,MATCH(H31,$C$6:$C$83,0))</f>
        <v>#REF!</v>
      </c>
      <c r="M31" s="67" t="e">
        <f>INDEX(#REF!,MATCH(H31,$C$6:$C$83,0))</f>
        <v>#REF!</v>
      </c>
      <c r="N31" s="67" t="e">
        <f>INDEX(#REF!,MATCH(H31,$C$6:$C$83,0))</f>
        <v>#REF!</v>
      </c>
      <c r="O31" s="67" t="e">
        <f>INDEX(#REF!,MATCH(H31,$C$6:$C$83,0))</f>
        <v>#REF!</v>
      </c>
      <c r="P31" s="67" t="e">
        <f>INDEX(#REF!,MATCH(H31,$C$6:$C$83,0))</f>
        <v>#REF!</v>
      </c>
      <c r="Q31" s="68" t="e">
        <f>INDEX(#REF!,MATCH(H31,$C$6:$C$83,0))&amp;""</f>
        <v>#REF!</v>
      </c>
      <c r="R31" s="68" t="str">
        <f t="shared" si="3"/>
        <v/>
      </c>
    </row>
    <row r="32" spans="2:18">
      <c r="B32" s="66">
        <v>27</v>
      </c>
      <c r="C32" s="69">
        <f t="shared" si="0"/>
        <v>2.7000000000000001E-3</v>
      </c>
      <c r="D32" s="73"/>
      <c r="E32" s="73"/>
      <c r="F32" s="77"/>
      <c r="H32" s="70">
        <f t="shared" si="4"/>
        <v>6.1000000000000004E-3</v>
      </c>
      <c r="I32" s="6">
        <f t="shared" si="1"/>
        <v>0</v>
      </c>
      <c r="J32" s="6" t="e">
        <f>INDEX(#REF!,MATCH(H32,$C$6:$C$83,0))</f>
        <v>#REF!</v>
      </c>
      <c r="K32" s="6" t="str">
        <f t="shared" si="2"/>
        <v/>
      </c>
      <c r="L32" s="65" t="e">
        <f>INDEX(#REF!,MATCH(H32,$C$6:$C$83,0))</f>
        <v>#REF!</v>
      </c>
      <c r="M32" s="67" t="e">
        <f>INDEX(#REF!,MATCH(H32,$C$6:$C$83,0))</f>
        <v>#REF!</v>
      </c>
      <c r="N32" s="67" t="e">
        <f>INDEX(#REF!,MATCH(H32,$C$6:$C$83,0))</f>
        <v>#REF!</v>
      </c>
      <c r="O32" s="67" t="e">
        <f>INDEX(#REF!,MATCH(H32,$C$6:$C$83,0))</f>
        <v>#REF!</v>
      </c>
      <c r="P32" s="67" t="e">
        <f>INDEX(#REF!,MATCH(H32,$C$6:$C$83,0))</f>
        <v>#REF!</v>
      </c>
      <c r="Q32" s="68" t="e">
        <f>INDEX(#REF!,MATCH(H32,$C$6:$C$83,0))&amp;""</f>
        <v>#REF!</v>
      </c>
      <c r="R32" s="68" t="str">
        <f t="shared" si="3"/>
        <v/>
      </c>
    </row>
    <row r="33" spans="2:18">
      <c r="B33" s="66">
        <v>28</v>
      </c>
      <c r="C33" s="69">
        <f t="shared" si="0"/>
        <v>2.8E-3</v>
      </c>
      <c r="D33" s="73"/>
      <c r="E33" s="73"/>
      <c r="F33" s="77"/>
      <c r="H33" s="70">
        <f t="shared" si="4"/>
        <v>6.0000000000000001E-3</v>
      </c>
      <c r="I33" s="6">
        <f t="shared" si="1"/>
        <v>0</v>
      </c>
      <c r="J33" s="6" t="e">
        <f>INDEX(#REF!,MATCH(H33,$C$6:$C$83,0))</f>
        <v>#REF!</v>
      </c>
      <c r="K33" s="6" t="str">
        <f t="shared" si="2"/>
        <v/>
      </c>
      <c r="L33" s="65" t="e">
        <f>INDEX(#REF!,MATCH(H33,$C$6:$C$83,0))</f>
        <v>#REF!</v>
      </c>
      <c r="M33" s="67" t="e">
        <f>INDEX(#REF!,MATCH(H33,$C$6:$C$83,0))</f>
        <v>#REF!</v>
      </c>
      <c r="N33" s="67" t="e">
        <f>INDEX(#REF!,MATCH(H33,$C$6:$C$83,0))</f>
        <v>#REF!</v>
      </c>
      <c r="O33" s="67" t="e">
        <f>INDEX(#REF!,MATCH(H33,$C$6:$C$83,0))</f>
        <v>#REF!</v>
      </c>
      <c r="P33" s="67" t="e">
        <f>INDEX(#REF!,MATCH(H33,$C$6:$C$83,0))</f>
        <v>#REF!</v>
      </c>
      <c r="Q33" s="68" t="e">
        <f>INDEX(#REF!,MATCH(H33,$C$6:$C$83,0))&amp;""</f>
        <v>#REF!</v>
      </c>
      <c r="R33" s="68" t="str">
        <f t="shared" si="3"/>
        <v/>
      </c>
    </row>
    <row r="34" spans="2:18">
      <c r="B34" s="66">
        <v>29</v>
      </c>
      <c r="C34" s="69">
        <f t="shared" si="0"/>
        <v>2.8999999999999998E-3</v>
      </c>
      <c r="D34" s="73"/>
      <c r="E34" s="73"/>
      <c r="F34" s="77"/>
      <c r="H34" s="70">
        <f t="shared" si="4"/>
        <v>5.8999999999999999E-3</v>
      </c>
      <c r="I34" s="6">
        <f t="shared" si="1"/>
        <v>0</v>
      </c>
      <c r="J34" s="6" t="e">
        <f>INDEX(#REF!,MATCH(H34,$C$6:$C$83,0))</f>
        <v>#REF!</v>
      </c>
      <c r="K34" s="6" t="str">
        <f t="shared" si="2"/>
        <v/>
      </c>
      <c r="L34" s="65" t="e">
        <f>INDEX(#REF!,MATCH(H34,$C$6:$C$83,0))</f>
        <v>#REF!</v>
      </c>
      <c r="M34" s="67" t="e">
        <f>INDEX(#REF!,MATCH(H34,$C$6:$C$83,0))</f>
        <v>#REF!</v>
      </c>
      <c r="N34" s="67" t="e">
        <f>INDEX(#REF!,MATCH(H34,$C$6:$C$83,0))</f>
        <v>#REF!</v>
      </c>
      <c r="O34" s="67" t="e">
        <f>INDEX(#REF!,MATCH(H34,$C$6:$C$83,0))</f>
        <v>#REF!</v>
      </c>
      <c r="P34" s="67" t="e">
        <f>INDEX(#REF!,MATCH(H34,$C$6:$C$83,0))</f>
        <v>#REF!</v>
      </c>
      <c r="Q34" s="68" t="e">
        <f>INDEX(#REF!,MATCH(H34,$C$6:$C$83,0))&amp;""</f>
        <v>#REF!</v>
      </c>
      <c r="R34" s="68" t="str">
        <f t="shared" si="3"/>
        <v/>
      </c>
    </row>
    <row r="35" spans="2:18">
      <c r="B35" s="66">
        <v>30</v>
      </c>
      <c r="C35" s="69">
        <f t="shared" si="0"/>
        <v>3.0000000000000001E-3</v>
      </c>
      <c r="D35" s="73"/>
      <c r="E35" s="73"/>
      <c r="F35" s="77"/>
      <c r="H35" s="70">
        <f t="shared" si="4"/>
        <v>5.7999999999999996E-3</v>
      </c>
      <c r="I35" s="6">
        <f t="shared" si="1"/>
        <v>0</v>
      </c>
      <c r="J35" s="6" t="e">
        <f>INDEX(#REF!,MATCH(H35,$C$6:$C$83,0))</f>
        <v>#REF!</v>
      </c>
      <c r="K35" s="6" t="str">
        <f t="shared" si="2"/>
        <v/>
      </c>
      <c r="L35" s="65" t="e">
        <f>INDEX(#REF!,MATCH(H35,$C$6:$C$83,0))</f>
        <v>#REF!</v>
      </c>
      <c r="M35" s="67" t="e">
        <f>INDEX(#REF!,MATCH(H35,$C$6:$C$83,0))</f>
        <v>#REF!</v>
      </c>
      <c r="N35" s="67" t="e">
        <f>INDEX(#REF!,MATCH(H35,$C$6:$C$83,0))</f>
        <v>#REF!</v>
      </c>
      <c r="O35" s="67" t="e">
        <f>INDEX(#REF!,MATCH(H35,$C$6:$C$83,0))</f>
        <v>#REF!</v>
      </c>
      <c r="P35" s="67" t="e">
        <f>INDEX(#REF!,MATCH(H35,$C$6:$C$83,0))</f>
        <v>#REF!</v>
      </c>
      <c r="Q35" s="68" t="e">
        <f>INDEX(#REF!,MATCH(H35,$C$6:$C$83,0))&amp;""</f>
        <v>#REF!</v>
      </c>
      <c r="R35" s="68" t="str">
        <f t="shared" si="3"/>
        <v/>
      </c>
    </row>
    <row r="36" spans="2:18">
      <c r="B36" s="66">
        <v>31</v>
      </c>
      <c r="C36" s="69">
        <f t="shared" si="0"/>
        <v>3.0999999999999999E-3</v>
      </c>
      <c r="D36" s="73"/>
      <c r="E36" s="73"/>
      <c r="F36" s="77"/>
      <c r="H36" s="70">
        <f t="shared" si="4"/>
        <v>5.7000000000000002E-3</v>
      </c>
      <c r="I36" s="6">
        <f t="shared" si="1"/>
        <v>0</v>
      </c>
      <c r="J36" s="6" t="e">
        <f>INDEX(#REF!,MATCH(H36,$C$6:$C$83,0))</f>
        <v>#REF!</v>
      </c>
      <c r="K36" s="6" t="str">
        <f t="shared" si="2"/>
        <v/>
      </c>
      <c r="L36" s="65" t="e">
        <f>INDEX(#REF!,MATCH(H36,$C$6:$C$83,0))</f>
        <v>#REF!</v>
      </c>
      <c r="M36" s="67" t="e">
        <f>INDEX(#REF!,MATCH(H36,$C$6:$C$83,0))</f>
        <v>#REF!</v>
      </c>
      <c r="N36" s="67" t="e">
        <f>INDEX(#REF!,MATCH(H36,$C$6:$C$83,0))</f>
        <v>#REF!</v>
      </c>
      <c r="O36" s="67" t="e">
        <f>INDEX(#REF!,MATCH(H36,$C$6:$C$83,0))</f>
        <v>#REF!</v>
      </c>
      <c r="P36" s="67" t="e">
        <f>INDEX(#REF!,MATCH(H36,$C$6:$C$83,0))</f>
        <v>#REF!</v>
      </c>
      <c r="Q36" s="68" t="e">
        <f>INDEX(#REF!,MATCH(H36,$C$6:$C$83,0))&amp;""</f>
        <v>#REF!</v>
      </c>
      <c r="R36" s="68" t="str">
        <f t="shared" si="3"/>
        <v/>
      </c>
    </row>
    <row r="37" spans="2:18">
      <c r="B37" s="66">
        <v>32</v>
      </c>
      <c r="C37" s="69">
        <f t="shared" si="0"/>
        <v>3.2000000000000002E-3</v>
      </c>
      <c r="D37" s="73"/>
      <c r="E37" s="73"/>
      <c r="F37" s="77"/>
      <c r="H37" s="70">
        <f t="shared" si="4"/>
        <v>5.5999999999999999E-3</v>
      </c>
      <c r="I37" s="6">
        <f t="shared" si="1"/>
        <v>0</v>
      </c>
      <c r="J37" s="6" t="e">
        <f>INDEX(#REF!,MATCH(H37,$C$6:$C$83,0))</f>
        <v>#REF!</v>
      </c>
      <c r="K37" s="6" t="str">
        <f t="shared" si="2"/>
        <v/>
      </c>
      <c r="L37" s="65" t="e">
        <f>INDEX(#REF!,MATCH(H37,$C$6:$C$83,0))</f>
        <v>#REF!</v>
      </c>
      <c r="M37" s="67" t="e">
        <f>INDEX(#REF!,MATCH(H37,$C$6:$C$83,0))</f>
        <v>#REF!</v>
      </c>
      <c r="N37" s="67" t="e">
        <f>INDEX(#REF!,MATCH(H37,$C$6:$C$83,0))</f>
        <v>#REF!</v>
      </c>
      <c r="O37" s="67" t="e">
        <f>INDEX(#REF!,MATCH(H37,$C$6:$C$83,0))</f>
        <v>#REF!</v>
      </c>
      <c r="P37" s="67" t="e">
        <f>INDEX(#REF!,MATCH(H37,$C$6:$C$83,0))</f>
        <v>#REF!</v>
      </c>
      <c r="Q37" s="68" t="e">
        <f>INDEX(#REF!,MATCH(H37,$C$6:$C$83,0))&amp;""</f>
        <v>#REF!</v>
      </c>
      <c r="R37" s="68" t="str">
        <f t="shared" si="3"/>
        <v/>
      </c>
    </row>
    <row r="38" spans="2:18">
      <c r="B38" s="66">
        <v>33</v>
      </c>
      <c r="C38" s="69">
        <f t="shared" si="0"/>
        <v>3.3E-3</v>
      </c>
      <c r="D38" s="73"/>
      <c r="E38" s="73"/>
      <c r="F38" s="77"/>
      <c r="H38" s="70">
        <f t="shared" si="4"/>
        <v>5.4999999999999997E-3</v>
      </c>
      <c r="I38" s="6">
        <f t="shared" si="1"/>
        <v>0</v>
      </c>
      <c r="J38" s="6" t="e">
        <f>INDEX(#REF!,MATCH(H38,$C$6:$C$83,0))</f>
        <v>#REF!</v>
      </c>
      <c r="K38" s="6" t="str">
        <f t="shared" si="2"/>
        <v/>
      </c>
      <c r="L38" s="65" t="e">
        <f>INDEX(#REF!,MATCH(H38,$C$6:$C$83,0))</f>
        <v>#REF!</v>
      </c>
      <c r="M38" s="67" t="e">
        <f>INDEX(#REF!,MATCH(H38,$C$6:$C$83,0))</f>
        <v>#REF!</v>
      </c>
      <c r="N38" s="67" t="e">
        <f>INDEX(#REF!,MATCH(H38,$C$6:$C$83,0))</f>
        <v>#REF!</v>
      </c>
      <c r="O38" s="67" t="e">
        <f>INDEX(#REF!,MATCH(H38,$C$6:$C$83,0))</f>
        <v>#REF!</v>
      </c>
      <c r="P38" s="67" t="e">
        <f>INDEX(#REF!,MATCH(H38,$C$6:$C$83,0))</f>
        <v>#REF!</v>
      </c>
      <c r="Q38" s="68" t="e">
        <f>INDEX(#REF!,MATCH(H38,$C$6:$C$83,0))&amp;""</f>
        <v>#REF!</v>
      </c>
      <c r="R38" s="68" t="str">
        <f t="shared" si="3"/>
        <v/>
      </c>
    </row>
    <row r="39" spans="2:18">
      <c r="B39" s="66">
        <v>34</v>
      </c>
      <c r="C39" s="69">
        <f t="shared" si="0"/>
        <v>3.3999999999999998E-3</v>
      </c>
      <c r="D39" s="73"/>
      <c r="E39" s="73"/>
      <c r="F39" s="77"/>
      <c r="H39" s="70">
        <f t="shared" si="4"/>
        <v>5.4000000000000003E-3</v>
      </c>
      <c r="I39" s="6">
        <f t="shared" si="1"/>
        <v>0</v>
      </c>
      <c r="J39" s="6" t="e">
        <f>INDEX(#REF!,MATCH(H39,$C$6:$C$83,0))</f>
        <v>#REF!</v>
      </c>
      <c r="K39" s="6" t="str">
        <f t="shared" si="2"/>
        <v/>
      </c>
      <c r="L39" s="65" t="e">
        <f>INDEX(#REF!,MATCH(H39,$C$6:$C$83,0))</f>
        <v>#REF!</v>
      </c>
      <c r="M39" s="67" t="e">
        <f>INDEX(#REF!,MATCH(H39,$C$6:$C$83,0))</f>
        <v>#REF!</v>
      </c>
      <c r="N39" s="67" t="e">
        <f>INDEX(#REF!,MATCH(H39,$C$6:$C$83,0))</f>
        <v>#REF!</v>
      </c>
      <c r="O39" s="67" t="e">
        <f>INDEX(#REF!,MATCH(H39,$C$6:$C$83,0))</f>
        <v>#REF!</v>
      </c>
      <c r="P39" s="67" t="e">
        <f>INDEX(#REF!,MATCH(H39,$C$6:$C$83,0))</f>
        <v>#REF!</v>
      </c>
      <c r="Q39" s="68" t="e">
        <f>INDEX(#REF!,MATCH(H39,$C$6:$C$83,0))&amp;""</f>
        <v>#REF!</v>
      </c>
      <c r="R39" s="68" t="str">
        <f t="shared" si="3"/>
        <v/>
      </c>
    </row>
    <row r="40" spans="2:18">
      <c r="B40" s="66">
        <v>35</v>
      </c>
      <c r="C40" s="69">
        <f t="shared" si="0"/>
        <v>3.5000000000000001E-3</v>
      </c>
      <c r="D40" s="73"/>
      <c r="E40" s="73"/>
      <c r="F40" s="77"/>
      <c r="H40" s="70">
        <f t="shared" si="4"/>
        <v>5.3E-3</v>
      </c>
      <c r="I40" s="6">
        <f t="shared" si="1"/>
        <v>0</v>
      </c>
      <c r="J40" s="6" t="e">
        <f>INDEX(#REF!,MATCH(H40,$C$6:$C$83,0))</f>
        <v>#REF!</v>
      </c>
      <c r="K40" s="6" t="str">
        <f t="shared" si="2"/>
        <v/>
      </c>
      <c r="L40" s="65" t="e">
        <f>INDEX(#REF!,MATCH(H40,$C$6:$C$83,0))</f>
        <v>#REF!</v>
      </c>
      <c r="M40" s="67" t="e">
        <f>INDEX(#REF!,MATCH(H40,$C$6:$C$83,0))</f>
        <v>#REF!</v>
      </c>
      <c r="N40" s="67" t="e">
        <f>INDEX(#REF!,MATCH(H40,$C$6:$C$83,0))</f>
        <v>#REF!</v>
      </c>
      <c r="O40" s="67" t="e">
        <f>INDEX(#REF!,MATCH(H40,$C$6:$C$83,0))</f>
        <v>#REF!</v>
      </c>
      <c r="P40" s="67" t="e">
        <f>INDEX(#REF!,MATCH(H40,$C$6:$C$83,0))</f>
        <v>#REF!</v>
      </c>
      <c r="Q40" s="68" t="e">
        <f>INDEX(#REF!,MATCH(H40,$C$6:$C$83,0))&amp;""</f>
        <v>#REF!</v>
      </c>
      <c r="R40" s="68" t="str">
        <f t="shared" si="3"/>
        <v/>
      </c>
    </row>
    <row r="41" spans="2:18">
      <c r="B41" s="66">
        <v>36</v>
      </c>
      <c r="C41" s="69">
        <f t="shared" si="0"/>
        <v>3.5999999999999999E-3</v>
      </c>
      <c r="D41" s="73"/>
      <c r="E41" s="73"/>
      <c r="F41" s="77"/>
      <c r="H41" s="70">
        <f t="shared" si="4"/>
        <v>5.1999999999999998E-3</v>
      </c>
      <c r="I41" s="6">
        <f t="shared" si="1"/>
        <v>0</v>
      </c>
      <c r="J41" s="6" t="e">
        <f>INDEX(#REF!,MATCH(H41,$C$6:$C$83,0))</f>
        <v>#REF!</v>
      </c>
      <c r="K41" s="6" t="str">
        <f t="shared" si="2"/>
        <v/>
      </c>
      <c r="L41" s="65" t="e">
        <f>INDEX(#REF!,MATCH(H41,$C$6:$C$83,0))</f>
        <v>#REF!</v>
      </c>
      <c r="M41" s="67" t="e">
        <f>INDEX(#REF!,MATCH(H41,$C$6:$C$83,0))</f>
        <v>#REF!</v>
      </c>
      <c r="N41" s="67" t="e">
        <f>INDEX(#REF!,MATCH(H41,$C$6:$C$83,0))</f>
        <v>#REF!</v>
      </c>
      <c r="O41" s="67" t="e">
        <f>INDEX(#REF!,MATCH(H41,$C$6:$C$83,0))</f>
        <v>#REF!</v>
      </c>
      <c r="P41" s="67" t="e">
        <f>INDEX(#REF!,MATCH(H41,$C$6:$C$83,0))</f>
        <v>#REF!</v>
      </c>
      <c r="Q41" s="68" t="e">
        <f>INDEX(#REF!,MATCH(H41,$C$6:$C$83,0))&amp;""</f>
        <v>#REF!</v>
      </c>
      <c r="R41" s="68" t="str">
        <f t="shared" si="3"/>
        <v/>
      </c>
    </row>
    <row r="42" spans="2:18">
      <c r="B42" s="66">
        <v>37</v>
      </c>
      <c r="C42" s="69">
        <f t="shared" si="0"/>
        <v>3.7000000000000002E-3</v>
      </c>
      <c r="D42" s="73"/>
      <c r="E42" s="73"/>
      <c r="F42" s="77"/>
      <c r="H42" s="70">
        <f t="shared" si="4"/>
        <v>5.1000000000000004E-3</v>
      </c>
      <c r="I42" s="6">
        <f t="shared" si="1"/>
        <v>0</v>
      </c>
      <c r="J42" s="6" t="e">
        <f>INDEX(#REF!,MATCH(H42,$C$6:$C$83,0))</f>
        <v>#REF!</v>
      </c>
      <c r="K42" s="6" t="str">
        <f t="shared" si="2"/>
        <v/>
      </c>
      <c r="L42" s="65" t="e">
        <f>INDEX(#REF!,MATCH(H42,$C$6:$C$83,0))</f>
        <v>#REF!</v>
      </c>
      <c r="M42" s="67" t="e">
        <f>INDEX(#REF!,MATCH(H42,$C$6:$C$83,0))</f>
        <v>#REF!</v>
      </c>
      <c r="N42" s="67" t="e">
        <f>INDEX(#REF!,MATCH(H42,$C$6:$C$83,0))</f>
        <v>#REF!</v>
      </c>
      <c r="O42" s="67" t="e">
        <f>INDEX(#REF!,MATCH(H42,$C$6:$C$83,0))</f>
        <v>#REF!</v>
      </c>
      <c r="P42" s="67" t="e">
        <f>INDEX(#REF!,MATCH(H42,$C$6:$C$83,0))</f>
        <v>#REF!</v>
      </c>
      <c r="Q42" s="68" t="e">
        <f>INDEX(#REF!,MATCH(H42,$C$6:$C$83,0))&amp;""</f>
        <v>#REF!</v>
      </c>
      <c r="R42" s="68" t="str">
        <f t="shared" si="3"/>
        <v/>
      </c>
    </row>
    <row r="43" spans="2:18">
      <c r="B43" s="66">
        <v>38</v>
      </c>
      <c r="C43" s="69">
        <f t="shared" si="0"/>
        <v>3.8E-3</v>
      </c>
      <c r="D43" s="73"/>
      <c r="E43" s="73"/>
      <c r="F43" s="77"/>
      <c r="H43" s="70">
        <f t="shared" si="4"/>
        <v>5.0000000000000001E-3</v>
      </c>
      <c r="I43" s="6">
        <f t="shared" si="1"/>
        <v>0</v>
      </c>
      <c r="J43" s="6" t="e">
        <f>INDEX(#REF!,MATCH(H43,$C$6:$C$83,0))</f>
        <v>#REF!</v>
      </c>
      <c r="K43" s="6" t="str">
        <f t="shared" si="2"/>
        <v/>
      </c>
      <c r="L43" s="65" t="e">
        <f>INDEX(#REF!,MATCH(H43,$C$6:$C$83,0))</f>
        <v>#REF!</v>
      </c>
      <c r="M43" s="67" t="e">
        <f>INDEX(#REF!,MATCH(H43,$C$6:$C$83,0))</f>
        <v>#REF!</v>
      </c>
      <c r="N43" s="67" t="e">
        <f>INDEX(#REF!,MATCH(H43,$C$6:$C$83,0))</f>
        <v>#REF!</v>
      </c>
      <c r="O43" s="67" t="e">
        <f>INDEX(#REF!,MATCH(H43,$C$6:$C$83,0))</f>
        <v>#REF!</v>
      </c>
      <c r="P43" s="67" t="e">
        <f>INDEX(#REF!,MATCH(H43,$C$6:$C$83,0))</f>
        <v>#REF!</v>
      </c>
      <c r="Q43" s="68" t="e">
        <f>INDEX(#REF!,MATCH(H43,$C$6:$C$83,0))&amp;""</f>
        <v>#REF!</v>
      </c>
      <c r="R43" s="68" t="str">
        <f t="shared" si="3"/>
        <v/>
      </c>
    </row>
    <row r="44" spans="2:18">
      <c r="B44" s="66">
        <v>39</v>
      </c>
      <c r="C44" s="69">
        <f t="shared" si="0"/>
        <v>3.8999999999999998E-3</v>
      </c>
      <c r="D44" s="73"/>
      <c r="E44" s="73"/>
      <c r="F44" s="77"/>
      <c r="H44" s="70">
        <f t="shared" si="4"/>
        <v>4.8999999999999998E-3</v>
      </c>
      <c r="I44" s="6">
        <f t="shared" si="1"/>
        <v>0</v>
      </c>
      <c r="J44" s="6" t="e">
        <f>INDEX(#REF!,MATCH(H44,$C$6:$C$83,0))</f>
        <v>#REF!</v>
      </c>
      <c r="K44" s="6" t="str">
        <f t="shared" si="2"/>
        <v/>
      </c>
      <c r="L44" s="65" t="e">
        <f>INDEX(#REF!,MATCH(H44,$C$6:$C$83,0))</f>
        <v>#REF!</v>
      </c>
      <c r="M44" s="67" t="e">
        <f>INDEX(#REF!,MATCH(H44,$C$6:$C$83,0))</f>
        <v>#REF!</v>
      </c>
      <c r="N44" s="67" t="e">
        <f>INDEX(#REF!,MATCH(H44,$C$6:$C$83,0))</f>
        <v>#REF!</v>
      </c>
      <c r="O44" s="67" t="e">
        <f>INDEX(#REF!,MATCH(H44,$C$6:$C$83,0))</f>
        <v>#REF!</v>
      </c>
      <c r="P44" s="67" t="e">
        <f>INDEX(#REF!,MATCH(H44,$C$6:$C$83,0))</f>
        <v>#REF!</v>
      </c>
      <c r="Q44" s="68" t="e">
        <f>INDEX(#REF!,MATCH(H44,$C$6:$C$83,0))&amp;""</f>
        <v>#REF!</v>
      </c>
      <c r="R44" s="68" t="str">
        <f t="shared" si="3"/>
        <v/>
      </c>
    </row>
    <row r="45" spans="2:18">
      <c r="B45" s="66">
        <v>40</v>
      </c>
      <c r="C45" s="69">
        <f t="shared" si="0"/>
        <v>4.0000000000000001E-3</v>
      </c>
      <c r="D45" s="73"/>
      <c r="E45" s="73"/>
      <c r="F45" s="77"/>
      <c r="H45" s="70">
        <f t="shared" si="4"/>
        <v>4.7999999999999996E-3</v>
      </c>
      <c r="I45" s="6">
        <f t="shared" si="1"/>
        <v>0</v>
      </c>
      <c r="J45" s="6" t="e">
        <f>INDEX(#REF!,MATCH(H45,$C$6:$C$83,0))</f>
        <v>#REF!</v>
      </c>
      <c r="K45" s="6" t="str">
        <f t="shared" si="2"/>
        <v/>
      </c>
      <c r="L45" s="65" t="e">
        <f>INDEX(#REF!,MATCH(H45,$C$6:$C$83,0))</f>
        <v>#REF!</v>
      </c>
      <c r="M45" s="67" t="e">
        <f>INDEX(#REF!,MATCH(H45,$C$6:$C$83,0))</f>
        <v>#REF!</v>
      </c>
      <c r="N45" s="67" t="e">
        <f>INDEX(#REF!,MATCH(H45,$C$6:$C$83,0))</f>
        <v>#REF!</v>
      </c>
      <c r="O45" s="67" t="e">
        <f>INDEX(#REF!,MATCH(H45,$C$6:$C$83,0))</f>
        <v>#REF!</v>
      </c>
      <c r="P45" s="67" t="e">
        <f>INDEX(#REF!,MATCH(H45,$C$6:$C$83,0))</f>
        <v>#REF!</v>
      </c>
      <c r="Q45" s="68" t="e">
        <f>INDEX(#REF!,MATCH(H45,$C$6:$C$83,0))&amp;""</f>
        <v>#REF!</v>
      </c>
      <c r="R45" s="68" t="str">
        <f t="shared" si="3"/>
        <v/>
      </c>
    </row>
    <row r="46" spans="2:18">
      <c r="B46" s="66">
        <v>41</v>
      </c>
      <c r="C46" s="69">
        <f t="shared" si="0"/>
        <v>4.1000000000000003E-3</v>
      </c>
      <c r="D46" s="73"/>
      <c r="E46" s="73"/>
      <c r="F46" s="77"/>
      <c r="H46" s="70">
        <f t="shared" si="4"/>
        <v>4.7000000000000002E-3</v>
      </c>
      <c r="I46" s="6">
        <f t="shared" si="1"/>
        <v>0</v>
      </c>
      <c r="J46" s="6" t="e">
        <f>INDEX(#REF!,MATCH(H46,$C$6:$C$83,0))</f>
        <v>#REF!</v>
      </c>
      <c r="K46" s="6" t="str">
        <f t="shared" si="2"/>
        <v/>
      </c>
      <c r="L46" s="65" t="e">
        <f>INDEX(#REF!,MATCH(H46,$C$6:$C$83,0))</f>
        <v>#REF!</v>
      </c>
      <c r="M46" s="67" t="e">
        <f>INDEX(#REF!,MATCH(H46,$C$6:$C$83,0))</f>
        <v>#REF!</v>
      </c>
      <c r="N46" s="67" t="e">
        <f>INDEX(#REF!,MATCH(H46,$C$6:$C$83,0))</f>
        <v>#REF!</v>
      </c>
      <c r="O46" s="67" t="e">
        <f>INDEX(#REF!,MATCH(H46,$C$6:$C$83,0))</f>
        <v>#REF!</v>
      </c>
      <c r="P46" s="67" t="e">
        <f>INDEX(#REF!,MATCH(H46,$C$6:$C$83,0))</f>
        <v>#REF!</v>
      </c>
      <c r="Q46" s="68" t="e">
        <f>INDEX(#REF!,MATCH(H46,$C$6:$C$83,0))&amp;""</f>
        <v>#REF!</v>
      </c>
      <c r="R46" s="68" t="str">
        <f t="shared" si="3"/>
        <v/>
      </c>
    </row>
    <row r="47" spans="2:18">
      <c r="B47" s="66">
        <v>42</v>
      </c>
      <c r="C47" s="69">
        <f t="shared" si="0"/>
        <v>4.1999999999999997E-3</v>
      </c>
      <c r="D47" s="73"/>
      <c r="E47" s="73"/>
      <c r="F47" s="77"/>
      <c r="H47" s="70">
        <f t="shared" si="4"/>
        <v>4.5999999999999999E-3</v>
      </c>
      <c r="I47" s="6">
        <f t="shared" si="1"/>
        <v>0</v>
      </c>
      <c r="J47" s="6" t="e">
        <f>INDEX(#REF!,MATCH(H47,$C$6:$C$83,0))</f>
        <v>#REF!</v>
      </c>
      <c r="K47" s="6" t="str">
        <f t="shared" si="2"/>
        <v/>
      </c>
      <c r="L47" s="65" t="e">
        <f>INDEX(#REF!,MATCH(H47,$C$6:$C$83,0))</f>
        <v>#REF!</v>
      </c>
      <c r="M47" s="67" t="e">
        <f>INDEX(#REF!,MATCH(H47,$C$6:$C$83,0))</f>
        <v>#REF!</v>
      </c>
      <c r="N47" s="67" t="e">
        <f>INDEX(#REF!,MATCH(H47,$C$6:$C$83,0))</f>
        <v>#REF!</v>
      </c>
      <c r="O47" s="67" t="e">
        <f>INDEX(#REF!,MATCH(H47,$C$6:$C$83,0))</f>
        <v>#REF!</v>
      </c>
      <c r="P47" s="67" t="e">
        <f>INDEX(#REF!,MATCH(H47,$C$6:$C$83,0))</f>
        <v>#REF!</v>
      </c>
      <c r="Q47" s="68" t="e">
        <f>INDEX(#REF!,MATCH(H47,$C$6:$C$83,0))&amp;""</f>
        <v>#REF!</v>
      </c>
      <c r="R47" s="68" t="str">
        <f t="shared" si="3"/>
        <v/>
      </c>
    </row>
    <row r="48" spans="2:18">
      <c r="B48" s="66">
        <v>43</v>
      </c>
      <c r="C48" s="69">
        <f t="shared" si="0"/>
        <v>4.3E-3</v>
      </c>
      <c r="D48" s="73"/>
      <c r="E48" s="73"/>
      <c r="F48" s="77"/>
      <c r="H48" s="70">
        <f t="shared" si="4"/>
        <v>4.4999999999999997E-3</v>
      </c>
      <c r="I48" s="6">
        <f t="shared" si="1"/>
        <v>0</v>
      </c>
      <c r="J48" s="6" t="e">
        <f>INDEX(#REF!,MATCH(H48,$C$6:$C$83,0))</f>
        <v>#REF!</v>
      </c>
      <c r="K48" s="6" t="str">
        <f t="shared" si="2"/>
        <v/>
      </c>
      <c r="L48" s="65" t="e">
        <f>INDEX(#REF!,MATCH(H48,$C$6:$C$83,0))</f>
        <v>#REF!</v>
      </c>
      <c r="M48" s="67" t="e">
        <f>INDEX(#REF!,MATCH(H48,$C$6:$C$83,0))</f>
        <v>#REF!</v>
      </c>
      <c r="N48" s="67" t="e">
        <f>INDEX(#REF!,MATCH(H48,$C$6:$C$83,0))</f>
        <v>#REF!</v>
      </c>
      <c r="O48" s="67" t="e">
        <f>INDEX(#REF!,MATCH(H48,$C$6:$C$83,0))</f>
        <v>#REF!</v>
      </c>
      <c r="P48" s="67" t="e">
        <f>INDEX(#REF!,MATCH(H48,$C$6:$C$83,0))</f>
        <v>#REF!</v>
      </c>
      <c r="Q48" s="68" t="e">
        <f>INDEX(#REF!,MATCH(H48,$C$6:$C$83,0))&amp;""</f>
        <v>#REF!</v>
      </c>
      <c r="R48" s="68" t="str">
        <f t="shared" si="3"/>
        <v/>
      </c>
    </row>
    <row r="49" spans="2:18">
      <c r="B49" s="66">
        <v>44</v>
      </c>
      <c r="C49" s="69">
        <f t="shared" si="0"/>
        <v>4.4000000000000003E-3</v>
      </c>
      <c r="D49" s="73"/>
      <c r="E49" s="73"/>
      <c r="F49" s="77"/>
      <c r="H49" s="70">
        <f t="shared" si="4"/>
        <v>4.4000000000000003E-3</v>
      </c>
      <c r="I49" s="6">
        <f t="shared" si="1"/>
        <v>0</v>
      </c>
      <c r="J49" s="6" t="e">
        <f>INDEX(#REF!,MATCH(H49,$C$6:$C$83,0))</f>
        <v>#REF!</v>
      </c>
      <c r="K49" s="6" t="str">
        <f t="shared" si="2"/>
        <v/>
      </c>
      <c r="L49" s="65" t="e">
        <f>INDEX(#REF!,MATCH(H49,$C$6:$C$83,0))</f>
        <v>#REF!</v>
      </c>
      <c r="M49" s="67" t="e">
        <f>INDEX(#REF!,MATCH(H49,$C$6:$C$83,0))</f>
        <v>#REF!</v>
      </c>
      <c r="N49" s="67" t="e">
        <f>INDEX(#REF!,MATCH(H49,$C$6:$C$83,0))</f>
        <v>#REF!</v>
      </c>
      <c r="O49" s="67" t="e">
        <f>INDEX(#REF!,MATCH(H49,$C$6:$C$83,0))</f>
        <v>#REF!</v>
      </c>
      <c r="P49" s="67" t="e">
        <f>INDEX(#REF!,MATCH(H49,$C$6:$C$83,0))</f>
        <v>#REF!</v>
      </c>
      <c r="Q49" s="68" t="e">
        <f>INDEX(#REF!,MATCH(H49,$C$6:$C$83,0))&amp;""</f>
        <v>#REF!</v>
      </c>
      <c r="R49" s="68" t="str">
        <f t="shared" si="3"/>
        <v/>
      </c>
    </row>
    <row r="50" spans="2:18">
      <c r="B50" s="66">
        <v>45</v>
      </c>
      <c r="C50" s="69">
        <f t="shared" si="0"/>
        <v>4.4999999999999997E-3</v>
      </c>
      <c r="D50" s="73"/>
      <c r="E50" s="73"/>
      <c r="F50" s="77"/>
      <c r="H50" s="70">
        <f t="shared" si="4"/>
        <v>4.3E-3</v>
      </c>
      <c r="I50" s="6">
        <f t="shared" si="1"/>
        <v>0</v>
      </c>
      <c r="J50" s="6" t="e">
        <f>INDEX(#REF!,MATCH(H50,$C$6:$C$83,0))</f>
        <v>#REF!</v>
      </c>
      <c r="K50" s="6" t="str">
        <f t="shared" si="2"/>
        <v/>
      </c>
      <c r="L50" s="65" t="e">
        <f>INDEX(#REF!,MATCH(H50,$C$6:$C$83,0))</f>
        <v>#REF!</v>
      </c>
      <c r="M50" s="67" t="e">
        <f>INDEX(#REF!,MATCH(H50,$C$6:$C$83,0))</f>
        <v>#REF!</v>
      </c>
      <c r="N50" s="67" t="e">
        <f>INDEX(#REF!,MATCH(H50,$C$6:$C$83,0))</f>
        <v>#REF!</v>
      </c>
      <c r="O50" s="67" t="e">
        <f>INDEX(#REF!,MATCH(H50,$C$6:$C$83,0))</f>
        <v>#REF!</v>
      </c>
      <c r="P50" s="67" t="e">
        <f>INDEX(#REF!,MATCH(H50,$C$6:$C$83,0))</f>
        <v>#REF!</v>
      </c>
      <c r="Q50" s="68" t="e">
        <f>INDEX(#REF!,MATCH(H50,$C$6:$C$83,0))&amp;""</f>
        <v>#REF!</v>
      </c>
      <c r="R50" s="68" t="str">
        <f t="shared" si="3"/>
        <v/>
      </c>
    </row>
    <row r="51" spans="2:18">
      <c r="B51" s="66">
        <v>46</v>
      </c>
      <c r="C51" s="69">
        <f t="shared" si="0"/>
        <v>4.5999999999999999E-3</v>
      </c>
      <c r="D51" s="73"/>
      <c r="E51" s="73"/>
      <c r="F51" s="77"/>
      <c r="H51" s="70">
        <f t="shared" si="4"/>
        <v>4.1999999999999997E-3</v>
      </c>
      <c r="I51" s="6">
        <f t="shared" si="1"/>
        <v>0</v>
      </c>
      <c r="J51" s="6" t="e">
        <f>INDEX(#REF!,MATCH(H51,$C$6:$C$83,0))</f>
        <v>#REF!</v>
      </c>
      <c r="K51" s="6" t="str">
        <f t="shared" si="2"/>
        <v/>
      </c>
      <c r="L51" s="65" t="e">
        <f>INDEX(#REF!,MATCH(H51,$C$6:$C$83,0))</f>
        <v>#REF!</v>
      </c>
      <c r="M51" s="67" t="e">
        <f>INDEX(#REF!,MATCH(H51,$C$6:$C$83,0))</f>
        <v>#REF!</v>
      </c>
      <c r="N51" s="67" t="e">
        <f>INDEX(#REF!,MATCH(H51,$C$6:$C$83,0))</f>
        <v>#REF!</v>
      </c>
      <c r="O51" s="67" t="e">
        <f>INDEX(#REF!,MATCH(H51,$C$6:$C$83,0))</f>
        <v>#REF!</v>
      </c>
      <c r="P51" s="67" t="e">
        <f>INDEX(#REF!,MATCH(H51,$C$6:$C$83,0))</f>
        <v>#REF!</v>
      </c>
      <c r="Q51" s="68" t="e">
        <f>INDEX(#REF!,MATCH(H51,$C$6:$C$83,0))&amp;""</f>
        <v>#REF!</v>
      </c>
      <c r="R51" s="68" t="str">
        <f t="shared" si="3"/>
        <v/>
      </c>
    </row>
    <row r="52" spans="2:18">
      <c r="B52" s="66">
        <v>47</v>
      </c>
      <c r="C52" s="69">
        <f t="shared" si="0"/>
        <v>4.7000000000000002E-3</v>
      </c>
      <c r="D52" s="73"/>
      <c r="E52" s="73"/>
      <c r="F52" s="77"/>
      <c r="H52" s="70">
        <f t="shared" si="4"/>
        <v>4.1000000000000003E-3</v>
      </c>
      <c r="I52" s="6">
        <f t="shared" si="1"/>
        <v>0</v>
      </c>
      <c r="J52" s="6" t="e">
        <f>INDEX(#REF!,MATCH(H52,$C$6:$C$83,0))</f>
        <v>#REF!</v>
      </c>
      <c r="K52" s="6" t="str">
        <f t="shared" si="2"/>
        <v/>
      </c>
      <c r="L52" s="65" t="e">
        <f>INDEX(#REF!,MATCH(H52,$C$6:$C$83,0))</f>
        <v>#REF!</v>
      </c>
      <c r="M52" s="67" t="e">
        <f>INDEX(#REF!,MATCH(H52,$C$6:$C$83,0))</f>
        <v>#REF!</v>
      </c>
      <c r="N52" s="67" t="e">
        <f>INDEX(#REF!,MATCH(H52,$C$6:$C$83,0))</f>
        <v>#REF!</v>
      </c>
      <c r="O52" s="67" t="e">
        <f>INDEX(#REF!,MATCH(H52,$C$6:$C$83,0))</f>
        <v>#REF!</v>
      </c>
      <c r="P52" s="67" t="e">
        <f>INDEX(#REF!,MATCH(H52,$C$6:$C$83,0))</f>
        <v>#REF!</v>
      </c>
      <c r="Q52" s="68" t="e">
        <f>INDEX(#REF!,MATCH(H52,$C$6:$C$83,0))&amp;""</f>
        <v>#REF!</v>
      </c>
      <c r="R52" s="68" t="str">
        <f t="shared" si="3"/>
        <v/>
      </c>
    </row>
    <row r="53" spans="2:18">
      <c r="B53" s="66">
        <v>48</v>
      </c>
      <c r="C53" s="69">
        <f t="shared" si="0"/>
        <v>4.7999999999999996E-3</v>
      </c>
      <c r="D53" s="73"/>
      <c r="E53" s="73"/>
      <c r="F53" s="77"/>
      <c r="H53" s="70">
        <f t="shared" si="4"/>
        <v>4.0000000000000001E-3</v>
      </c>
      <c r="I53" s="6">
        <f t="shared" si="1"/>
        <v>0</v>
      </c>
      <c r="J53" s="6" t="e">
        <f>INDEX(#REF!,MATCH(H53,$C$6:$C$83,0))</f>
        <v>#REF!</v>
      </c>
      <c r="K53" s="6" t="str">
        <f t="shared" si="2"/>
        <v/>
      </c>
      <c r="L53" s="65" t="e">
        <f>INDEX(#REF!,MATCH(H53,$C$6:$C$83,0))</f>
        <v>#REF!</v>
      </c>
      <c r="M53" s="67" t="e">
        <f>INDEX(#REF!,MATCH(H53,$C$6:$C$83,0))</f>
        <v>#REF!</v>
      </c>
      <c r="N53" s="67" t="e">
        <f>INDEX(#REF!,MATCH(H53,$C$6:$C$83,0))</f>
        <v>#REF!</v>
      </c>
      <c r="O53" s="67" t="e">
        <f>INDEX(#REF!,MATCH(H53,$C$6:$C$83,0))</f>
        <v>#REF!</v>
      </c>
      <c r="P53" s="67" t="e">
        <f>INDEX(#REF!,MATCH(H53,$C$6:$C$83,0))</f>
        <v>#REF!</v>
      </c>
      <c r="Q53" s="68" t="e">
        <f>INDEX(#REF!,MATCH(H53,$C$6:$C$83,0))&amp;""</f>
        <v>#REF!</v>
      </c>
      <c r="R53" s="68" t="str">
        <f t="shared" si="3"/>
        <v/>
      </c>
    </row>
    <row r="54" spans="2:18">
      <c r="B54" s="66">
        <v>49</v>
      </c>
      <c r="C54" s="69">
        <f t="shared" si="0"/>
        <v>4.8999999999999998E-3</v>
      </c>
      <c r="D54" s="73"/>
      <c r="E54" s="73"/>
      <c r="F54" s="77"/>
      <c r="H54" s="70">
        <f t="shared" si="4"/>
        <v>3.8999999999999998E-3</v>
      </c>
      <c r="I54" s="6">
        <f t="shared" si="1"/>
        <v>0</v>
      </c>
      <c r="J54" s="6" t="e">
        <f>INDEX(#REF!,MATCH(H54,$C$6:$C$83,0))</f>
        <v>#REF!</v>
      </c>
      <c r="K54" s="6" t="str">
        <f t="shared" si="2"/>
        <v/>
      </c>
      <c r="L54" s="65" t="e">
        <f>INDEX(#REF!,MATCH(H54,$C$6:$C$83,0))</f>
        <v>#REF!</v>
      </c>
      <c r="M54" s="67" t="e">
        <f>INDEX(#REF!,MATCH(H54,$C$6:$C$83,0))</f>
        <v>#REF!</v>
      </c>
      <c r="N54" s="67" t="e">
        <f>INDEX(#REF!,MATCH(H54,$C$6:$C$83,0))</f>
        <v>#REF!</v>
      </c>
      <c r="O54" s="67" t="e">
        <f>INDEX(#REF!,MATCH(H54,$C$6:$C$83,0))</f>
        <v>#REF!</v>
      </c>
      <c r="P54" s="67" t="e">
        <f>INDEX(#REF!,MATCH(H54,$C$6:$C$83,0))</f>
        <v>#REF!</v>
      </c>
      <c r="Q54" s="68" t="e">
        <f>INDEX(#REF!,MATCH(H54,$C$6:$C$83,0))&amp;""</f>
        <v>#REF!</v>
      </c>
      <c r="R54" s="68" t="str">
        <f t="shared" si="3"/>
        <v/>
      </c>
    </row>
    <row r="55" spans="2:18">
      <c r="B55" s="66">
        <v>50</v>
      </c>
      <c r="C55" s="69">
        <f t="shared" si="0"/>
        <v>5.0000000000000001E-3</v>
      </c>
      <c r="D55" s="73"/>
      <c r="E55" s="73"/>
      <c r="F55" s="77"/>
      <c r="H55" s="70">
        <f t="shared" si="4"/>
        <v>3.8E-3</v>
      </c>
      <c r="I55" s="6">
        <f t="shared" si="1"/>
        <v>0</v>
      </c>
      <c r="J55" s="6" t="e">
        <f>INDEX(#REF!,MATCH(H55,$C$6:$C$83,0))</f>
        <v>#REF!</v>
      </c>
      <c r="K55" s="6" t="str">
        <f t="shared" si="2"/>
        <v/>
      </c>
      <c r="L55" s="65" t="e">
        <f>INDEX(#REF!,MATCH(H55,$C$6:$C$83,0))</f>
        <v>#REF!</v>
      </c>
      <c r="M55" s="67" t="e">
        <f>INDEX(#REF!,MATCH(H55,$C$6:$C$83,0))</f>
        <v>#REF!</v>
      </c>
      <c r="N55" s="67" t="e">
        <f>INDEX(#REF!,MATCH(H55,$C$6:$C$83,0))</f>
        <v>#REF!</v>
      </c>
      <c r="O55" s="67" t="e">
        <f>INDEX(#REF!,MATCH(H55,$C$6:$C$83,0))</f>
        <v>#REF!</v>
      </c>
      <c r="P55" s="67" t="e">
        <f>INDEX(#REF!,MATCH(H55,$C$6:$C$83,0))</f>
        <v>#REF!</v>
      </c>
      <c r="Q55" s="68" t="e">
        <f>INDEX(#REF!,MATCH(H55,$C$6:$C$83,0))&amp;""</f>
        <v>#REF!</v>
      </c>
      <c r="R55" s="68" t="str">
        <f t="shared" si="3"/>
        <v/>
      </c>
    </row>
    <row r="56" spans="2:18">
      <c r="B56" s="66">
        <v>51</v>
      </c>
      <c r="C56" s="69">
        <f t="shared" si="0"/>
        <v>5.1000000000000004E-3</v>
      </c>
      <c r="D56" s="73"/>
      <c r="E56" s="73"/>
      <c r="F56" s="77"/>
      <c r="H56" s="70">
        <f t="shared" si="4"/>
        <v>3.7000000000000002E-3</v>
      </c>
      <c r="I56" s="6">
        <f t="shared" si="1"/>
        <v>0</v>
      </c>
      <c r="J56" s="6" t="e">
        <f>INDEX(#REF!,MATCH(H56,$C$6:$C$83,0))</f>
        <v>#REF!</v>
      </c>
      <c r="K56" s="6" t="str">
        <f t="shared" si="2"/>
        <v/>
      </c>
      <c r="L56" s="65" t="e">
        <f>INDEX(#REF!,MATCH(H56,$C$6:$C$83,0))</f>
        <v>#REF!</v>
      </c>
      <c r="M56" s="67" t="e">
        <f>INDEX(#REF!,MATCH(H56,$C$6:$C$83,0))</f>
        <v>#REF!</v>
      </c>
      <c r="N56" s="67" t="e">
        <f>INDEX(#REF!,MATCH(H56,$C$6:$C$83,0))</f>
        <v>#REF!</v>
      </c>
      <c r="O56" s="67" t="e">
        <f>INDEX(#REF!,MATCH(H56,$C$6:$C$83,0))</f>
        <v>#REF!</v>
      </c>
      <c r="P56" s="67" t="e">
        <f>INDEX(#REF!,MATCH(H56,$C$6:$C$83,0))</f>
        <v>#REF!</v>
      </c>
      <c r="Q56" s="68" t="e">
        <f>INDEX(#REF!,MATCH(H56,$C$6:$C$83,0))&amp;""</f>
        <v>#REF!</v>
      </c>
      <c r="R56" s="68" t="str">
        <f t="shared" si="3"/>
        <v/>
      </c>
    </row>
    <row r="57" spans="2:18">
      <c r="B57" s="66">
        <v>52</v>
      </c>
      <c r="C57" s="69">
        <f t="shared" si="0"/>
        <v>5.1999999999999998E-3</v>
      </c>
      <c r="D57" s="73"/>
      <c r="E57" s="78"/>
      <c r="F57" s="79"/>
      <c r="H57" s="70">
        <f t="shared" si="4"/>
        <v>3.5999999999999999E-3</v>
      </c>
      <c r="I57" s="6">
        <f t="shared" si="1"/>
        <v>0</v>
      </c>
      <c r="J57" s="6" t="e">
        <f>INDEX(#REF!,MATCH(H57,$C$6:$C$83,0))</f>
        <v>#REF!</v>
      </c>
      <c r="K57" s="6" t="str">
        <f t="shared" si="2"/>
        <v/>
      </c>
      <c r="L57" s="65" t="e">
        <f>INDEX(#REF!,MATCH(H57,$C$6:$C$83,0))</f>
        <v>#REF!</v>
      </c>
      <c r="M57" s="67" t="e">
        <f>INDEX(#REF!,MATCH(H57,$C$6:$C$83,0))</f>
        <v>#REF!</v>
      </c>
      <c r="N57" s="67" t="e">
        <f>INDEX(#REF!,MATCH(H57,$C$6:$C$83,0))</f>
        <v>#REF!</v>
      </c>
      <c r="O57" s="67" t="e">
        <f>INDEX(#REF!,MATCH(H57,$C$6:$C$83,0))</f>
        <v>#REF!</v>
      </c>
      <c r="P57" s="67" t="e">
        <f>INDEX(#REF!,MATCH(H57,$C$6:$C$83,0))</f>
        <v>#REF!</v>
      </c>
      <c r="Q57" s="68" t="e">
        <f>INDEX(#REF!,MATCH(H57,$C$6:$C$83,0))&amp;""</f>
        <v>#REF!</v>
      </c>
      <c r="R57" s="68" t="str">
        <f t="shared" si="3"/>
        <v/>
      </c>
    </row>
    <row r="58" spans="2:18">
      <c r="B58" s="66">
        <v>53</v>
      </c>
      <c r="C58" s="69">
        <f t="shared" si="0"/>
        <v>5.3E-3</v>
      </c>
      <c r="D58" s="73"/>
      <c r="E58" s="78"/>
      <c r="F58" s="79"/>
      <c r="H58" s="70">
        <f t="shared" si="4"/>
        <v>3.5000000000000001E-3</v>
      </c>
      <c r="I58" s="6">
        <f t="shared" si="1"/>
        <v>0</v>
      </c>
      <c r="J58" s="6" t="e">
        <f>INDEX(#REF!,MATCH(H58,$C$6:$C$83,0))</f>
        <v>#REF!</v>
      </c>
      <c r="K58" s="6" t="str">
        <f t="shared" si="2"/>
        <v/>
      </c>
      <c r="L58" s="65" t="e">
        <f>INDEX(#REF!,MATCH(H58,$C$6:$C$83,0))</f>
        <v>#REF!</v>
      </c>
      <c r="M58" s="67" t="e">
        <f>INDEX(#REF!,MATCH(H58,$C$6:$C$83,0))</f>
        <v>#REF!</v>
      </c>
      <c r="N58" s="67" t="e">
        <f>INDEX(#REF!,MATCH(H58,$C$6:$C$83,0))</f>
        <v>#REF!</v>
      </c>
      <c r="O58" s="67" t="e">
        <f>INDEX(#REF!,MATCH(H58,$C$6:$C$83,0))</f>
        <v>#REF!</v>
      </c>
      <c r="P58" s="67" t="e">
        <f>INDEX(#REF!,MATCH(H58,$C$6:$C$83,0))</f>
        <v>#REF!</v>
      </c>
      <c r="Q58" s="68" t="e">
        <f>INDEX(#REF!,MATCH(H58,$C$6:$C$83,0))&amp;""</f>
        <v>#REF!</v>
      </c>
      <c r="R58" s="68" t="str">
        <f t="shared" si="3"/>
        <v/>
      </c>
    </row>
    <row r="59" spans="2:18">
      <c r="B59" s="66">
        <v>54</v>
      </c>
      <c r="C59" s="69">
        <f t="shared" si="0"/>
        <v>5.4000000000000003E-3</v>
      </c>
      <c r="D59" s="73"/>
      <c r="E59" s="78"/>
      <c r="F59" s="79"/>
      <c r="H59" s="70">
        <f t="shared" si="4"/>
        <v>3.3999999999999998E-3</v>
      </c>
      <c r="I59" s="6">
        <f t="shared" si="1"/>
        <v>0</v>
      </c>
      <c r="J59" s="6" t="e">
        <f>INDEX(#REF!,MATCH(H59,$C$6:$C$83,0))</f>
        <v>#REF!</v>
      </c>
      <c r="K59" s="6" t="str">
        <f t="shared" si="2"/>
        <v/>
      </c>
      <c r="L59" s="65" t="e">
        <f>INDEX(#REF!,MATCH(H59,$C$6:$C$83,0))</f>
        <v>#REF!</v>
      </c>
      <c r="M59" s="67" t="e">
        <f>INDEX(#REF!,MATCH(H59,$C$6:$C$83,0))</f>
        <v>#REF!</v>
      </c>
      <c r="N59" s="67" t="e">
        <f>INDEX(#REF!,MATCH(H59,$C$6:$C$83,0))</f>
        <v>#REF!</v>
      </c>
      <c r="O59" s="67" t="e">
        <f>INDEX(#REF!,MATCH(H59,$C$6:$C$83,0))</f>
        <v>#REF!</v>
      </c>
      <c r="P59" s="67" t="e">
        <f>INDEX(#REF!,MATCH(H59,$C$6:$C$83,0))</f>
        <v>#REF!</v>
      </c>
      <c r="Q59" s="68" t="e">
        <f>INDEX(#REF!,MATCH(H59,$C$6:$C$83,0))&amp;""</f>
        <v>#REF!</v>
      </c>
      <c r="R59" s="68" t="str">
        <f t="shared" si="3"/>
        <v/>
      </c>
    </row>
    <row r="60" spans="2:18">
      <c r="B60" s="66">
        <v>55</v>
      </c>
      <c r="C60" s="69">
        <f t="shared" si="0"/>
        <v>5.4999999999999997E-3</v>
      </c>
      <c r="D60" s="73"/>
      <c r="E60" s="78"/>
      <c r="F60" s="79"/>
      <c r="H60" s="70">
        <f t="shared" si="4"/>
        <v>3.3E-3</v>
      </c>
      <c r="I60" s="6">
        <f t="shared" si="1"/>
        <v>0</v>
      </c>
      <c r="J60" s="6" t="e">
        <f>INDEX(#REF!,MATCH(H60,$C$6:$C$83,0))</f>
        <v>#REF!</v>
      </c>
      <c r="K60" s="6" t="str">
        <f t="shared" si="2"/>
        <v/>
      </c>
      <c r="L60" s="65" t="e">
        <f>INDEX(#REF!,MATCH(H60,$C$6:$C$83,0))</f>
        <v>#REF!</v>
      </c>
      <c r="M60" s="67" t="e">
        <f>INDEX(#REF!,MATCH(H60,$C$6:$C$83,0))</f>
        <v>#REF!</v>
      </c>
      <c r="N60" s="67" t="e">
        <f>INDEX(#REF!,MATCH(H60,$C$6:$C$83,0))</f>
        <v>#REF!</v>
      </c>
      <c r="O60" s="67" t="e">
        <f>INDEX(#REF!,MATCH(H60,$C$6:$C$83,0))</f>
        <v>#REF!</v>
      </c>
      <c r="P60" s="67" t="e">
        <f>INDEX(#REF!,MATCH(H60,$C$6:$C$83,0))</f>
        <v>#REF!</v>
      </c>
      <c r="Q60" s="68" t="e">
        <f>INDEX(#REF!,MATCH(H60,$C$6:$C$83,0))&amp;""</f>
        <v>#REF!</v>
      </c>
      <c r="R60" s="68" t="str">
        <f t="shared" si="3"/>
        <v/>
      </c>
    </row>
    <row r="61" spans="2:18">
      <c r="B61" s="66">
        <v>56</v>
      </c>
      <c r="C61" s="69">
        <f t="shared" si="0"/>
        <v>5.5999999999999999E-3</v>
      </c>
      <c r="D61" s="73"/>
      <c r="E61" s="78"/>
      <c r="F61" s="79"/>
      <c r="H61" s="70">
        <f t="shared" si="4"/>
        <v>3.2000000000000002E-3</v>
      </c>
      <c r="I61" s="6">
        <f t="shared" si="1"/>
        <v>0</v>
      </c>
      <c r="J61" s="6" t="e">
        <f>INDEX(#REF!,MATCH(H61,$C$6:$C$83,0))</f>
        <v>#REF!</v>
      </c>
      <c r="K61" s="6" t="str">
        <f t="shared" si="2"/>
        <v/>
      </c>
      <c r="L61" s="65" t="e">
        <f>INDEX(#REF!,MATCH(H61,$C$6:$C$83,0))</f>
        <v>#REF!</v>
      </c>
      <c r="M61" s="67" t="e">
        <f>INDEX(#REF!,MATCH(H61,$C$6:$C$83,0))</f>
        <v>#REF!</v>
      </c>
      <c r="N61" s="67" t="e">
        <f>INDEX(#REF!,MATCH(H61,$C$6:$C$83,0))</f>
        <v>#REF!</v>
      </c>
      <c r="O61" s="67" t="e">
        <f>INDEX(#REF!,MATCH(H61,$C$6:$C$83,0))</f>
        <v>#REF!</v>
      </c>
      <c r="P61" s="67" t="e">
        <f>INDEX(#REF!,MATCH(H61,$C$6:$C$83,0))</f>
        <v>#REF!</v>
      </c>
      <c r="Q61" s="68" t="e">
        <f>INDEX(#REF!,MATCH(H61,$C$6:$C$83,0))&amp;""</f>
        <v>#REF!</v>
      </c>
      <c r="R61" s="68" t="str">
        <f t="shared" si="3"/>
        <v/>
      </c>
    </row>
    <row r="62" spans="2:18">
      <c r="B62" s="66">
        <v>57</v>
      </c>
      <c r="C62" s="69">
        <f t="shared" si="0"/>
        <v>5.7000000000000002E-3</v>
      </c>
      <c r="D62" s="73"/>
      <c r="E62" s="78"/>
      <c r="F62" s="79"/>
      <c r="H62" s="70">
        <f t="shared" si="4"/>
        <v>3.0999999999999999E-3</v>
      </c>
      <c r="I62" s="6">
        <f t="shared" si="1"/>
        <v>0</v>
      </c>
      <c r="J62" s="6" t="e">
        <f>INDEX(#REF!,MATCH(H62,$C$6:$C$83,0))</f>
        <v>#REF!</v>
      </c>
      <c r="K62" s="6" t="str">
        <f t="shared" si="2"/>
        <v/>
      </c>
      <c r="L62" s="65" t="e">
        <f>INDEX(#REF!,MATCH(H62,$C$6:$C$83,0))</f>
        <v>#REF!</v>
      </c>
      <c r="M62" s="67" t="e">
        <f>INDEX(#REF!,MATCH(H62,$C$6:$C$83,0))</f>
        <v>#REF!</v>
      </c>
      <c r="N62" s="67" t="e">
        <f>INDEX(#REF!,MATCH(H62,$C$6:$C$83,0))</f>
        <v>#REF!</v>
      </c>
      <c r="O62" s="67" t="e">
        <f>INDEX(#REF!,MATCH(H62,$C$6:$C$83,0))</f>
        <v>#REF!</v>
      </c>
      <c r="P62" s="67" t="e">
        <f>INDEX(#REF!,MATCH(H62,$C$6:$C$83,0))</f>
        <v>#REF!</v>
      </c>
      <c r="Q62" s="68" t="e">
        <f>INDEX(#REF!,MATCH(H62,$C$6:$C$83,0))&amp;""</f>
        <v>#REF!</v>
      </c>
      <c r="R62" s="68" t="str">
        <f t="shared" si="3"/>
        <v/>
      </c>
    </row>
    <row r="63" spans="2:18">
      <c r="B63" s="66">
        <v>58</v>
      </c>
      <c r="C63" s="69">
        <f t="shared" si="0"/>
        <v>5.7999999999999996E-3</v>
      </c>
      <c r="D63" s="73"/>
      <c r="E63" s="78"/>
      <c r="F63" s="79"/>
      <c r="H63" s="70">
        <f t="shared" si="4"/>
        <v>3.0000000000000001E-3</v>
      </c>
      <c r="I63" s="6">
        <f t="shared" si="1"/>
        <v>0</v>
      </c>
      <c r="J63" s="6" t="e">
        <f>INDEX(#REF!,MATCH(H63,$C$6:$C$83,0))</f>
        <v>#REF!</v>
      </c>
      <c r="K63" s="6" t="str">
        <f t="shared" si="2"/>
        <v/>
      </c>
      <c r="L63" s="65" t="e">
        <f>INDEX(#REF!,MATCH(H63,$C$6:$C$83,0))</f>
        <v>#REF!</v>
      </c>
      <c r="M63" s="67" t="e">
        <f>INDEX(#REF!,MATCH(H63,$C$6:$C$83,0))</f>
        <v>#REF!</v>
      </c>
      <c r="N63" s="67" t="e">
        <f>INDEX(#REF!,MATCH(H63,$C$6:$C$83,0))</f>
        <v>#REF!</v>
      </c>
      <c r="O63" s="67" t="e">
        <f>INDEX(#REF!,MATCH(H63,$C$6:$C$83,0))</f>
        <v>#REF!</v>
      </c>
      <c r="P63" s="67" t="e">
        <f>INDEX(#REF!,MATCH(H63,$C$6:$C$83,0))</f>
        <v>#REF!</v>
      </c>
      <c r="Q63" s="68" t="e">
        <f>INDEX(#REF!,MATCH(H63,$C$6:$C$83,0))&amp;""</f>
        <v>#REF!</v>
      </c>
      <c r="R63" s="68" t="str">
        <f t="shared" si="3"/>
        <v/>
      </c>
    </row>
    <row r="64" spans="2:18">
      <c r="B64" s="66">
        <v>59</v>
      </c>
      <c r="C64" s="69">
        <f t="shared" si="0"/>
        <v>5.8999999999999999E-3</v>
      </c>
      <c r="D64" s="73"/>
      <c r="E64" s="78"/>
      <c r="F64" s="79"/>
      <c r="H64" s="70">
        <f t="shared" si="4"/>
        <v>2.8999999999999998E-3</v>
      </c>
      <c r="I64" s="6">
        <f t="shared" si="1"/>
        <v>0</v>
      </c>
      <c r="J64" s="6" t="e">
        <f>INDEX(#REF!,MATCH(H64,$C$6:$C$83,0))</f>
        <v>#REF!</v>
      </c>
      <c r="K64" s="6" t="str">
        <f t="shared" si="2"/>
        <v/>
      </c>
      <c r="L64" s="65" t="e">
        <f>INDEX(#REF!,MATCH(H64,$C$6:$C$83,0))</f>
        <v>#REF!</v>
      </c>
      <c r="M64" s="67" t="e">
        <f>INDEX(#REF!,MATCH(H64,$C$6:$C$83,0))</f>
        <v>#REF!</v>
      </c>
      <c r="N64" s="67" t="e">
        <f>INDEX(#REF!,MATCH(H64,$C$6:$C$83,0))</f>
        <v>#REF!</v>
      </c>
      <c r="O64" s="67" t="e">
        <f>INDEX(#REF!,MATCH(H64,$C$6:$C$83,0))</f>
        <v>#REF!</v>
      </c>
      <c r="P64" s="67" t="e">
        <f>INDEX(#REF!,MATCH(H64,$C$6:$C$83,0))</f>
        <v>#REF!</v>
      </c>
      <c r="Q64" s="68" t="e">
        <f>INDEX(#REF!,MATCH(H64,$C$6:$C$83,0))&amp;""</f>
        <v>#REF!</v>
      </c>
      <c r="R64" s="68" t="str">
        <f t="shared" si="3"/>
        <v/>
      </c>
    </row>
    <row r="65" spans="2:18">
      <c r="B65" s="66">
        <v>60</v>
      </c>
      <c r="C65" s="69">
        <f t="shared" si="0"/>
        <v>6.0000000000000001E-3</v>
      </c>
      <c r="D65" s="73"/>
      <c r="E65" s="78"/>
      <c r="F65" s="79"/>
      <c r="H65" s="70">
        <f t="shared" si="4"/>
        <v>2.8E-3</v>
      </c>
      <c r="I65" s="6">
        <f t="shared" si="1"/>
        <v>0</v>
      </c>
      <c r="J65" s="6" t="e">
        <f>INDEX(#REF!,MATCH(H65,$C$6:$C$83,0))</f>
        <v>#REF!</v>
      </c>
      <c r="K65" s="6" t="str">
        <f t="shared" si="2"/>
        <v/>
      </c>
      <c r="L65" s="65" t="e">
        <f>INDEX(#REF!,MATCH(H65,$C$6:$C$83,0))</f>
        <v>#REF!</v>
      </c>
      <c r="M65" s="67" t="e">
        <f>INDEX(#REF!,MATCH(H65,$C$6:$C$83,0))</f>
        <v>#REF!</v>
      </c>
      <c r="N65" s="67" t="e">
        <f>INDEX(#REF!,MATCH(H65,$C$6:$C$83,0))</f>
        <v>#REF!</v>
      </c>
      <c r="O65" s="67" t="e">
        <f>INDEX(#REF!,MATCH(H65,$C$6:$C$83,0))</f>
        <v>#REF!</v>
      </c>
      <c r="P65" s="67" t="e">
        <f>INDEX(#REF!,MATCH(H65,$C$6:$C$83,0))</f>
        <v>#REF!</v>
      </c>
      <c r="Q65" s="68" t="e">
        <f>INDEX(#REF!,MATCH(H65,$C$6:$C$83,0))&amp;""</f>
        <v>#REF!</v>
      </c>
      <c r="R65" s="68" t="str">
        <f t="shared" si="3"/>
        <v/>
      </c>
    </row>
    <row r="66" spans="2:18">
      <c r="B66" s="66">
        <v>61</v>
      </c>
      <c r="C66" s="69">
        <f t="shared" si="0"/>
        <v>6.1000000000000004E-3</v>
      </c>
      <c r="D66" s="73"/>
      <c r="E66" s="78"/>
      <c r="F66" s="79"/>
      <c r="H66" s="70">
        <f t="shared" si="4"/>
        <v>2.7000000000000001E-3</v>
      </c>
      <c r="I66" s="6">
        <f t="shared" si="1"/>
        <v>0</v>
      </c>
      <c r="J66" s="6" t="e">
        <f>INDEX(#REF!,MATCH(H66,$C$6:$C$83,0))</f>
        <v>#REF!</v>
      </c>
      <c r="K66" s="6" t="str">
        <f t="shared" si="2"/>
        <v/>
      </c>
      <c r="L66" s="65" t="e">
        <f>INDEX(#REF!,MATCH(H66,$C$6:$C$83,0))</f>
        <v>#REF!</v>
      </c>
      <c r="M66" s="67" t="e">
        <f>INDEX(#REF!,MATCH(H66,$C$6:$C$83,0))</f>
        <v>#REF!</v>
      </c>
      <c r="N66" s="67" t="e">
        <f>INDEX(#REF!,MATCH(H66,$C$6:$C$83,0))</f>
        <v>#REF!</v>
      </c>
      <c r="O66" s="67" t="e">
        <f>INDEX(#REF!,MATCH(H66,$C$6:$C$83,0))</f>
        <v>#REF!</v>
      </c>
      <c r="P66" s="67" t="e">
        <f>INDEX(#REF!,MATCH(H66,$C$6:$C$83,0))</f>
        <v>#REF!</v>
      </c>
      <c r="Q66" s="68" t="e">
        <f>INDEX(#REF!,MATCH(H66,$C$6:$C$83,0))&amp;""</f>
        <v>#REF!</v>
      </c>
      <c r="R66" s="68" t="str">
        <f t="shared" si="3"/>
        <v/>
      </c>
    </row>
    <row r="67" spans="2:18">
      <c r="B67" s="66">
        <v>62</v>
      </c>
      <c r="C67" s="69">
        <f t="shared" si="0"/>
        <v>6.1999999999999998E-3</v>
      </c>
      <c r="D67" s="73"/>
      <c r="E67" s="78"/>
      <c r="F67" s="79"/>
      <c r="H67" s="70">
        <f t="shared" si="4"/>
        <v>2.5999999999999999E-3</v>
      </c>
      <c r="I67" s="6">
        <f t="shared" si="1"/>
        <v>0</v>
      </c>
      <c r="J67" s="6" t="e">
        <f>INDEX(#REF!,MATCH(H67,$C$6:$C$83,0))</f>
        <v>#REF!</v>
      </c>
      <c r="K67" s="6" t="str">
        <f t="shared" si="2"/>
        <v/>
      </c>
      <c r="L67" s="65" t="e">
        <f>INDEX(#REF!,MATCH(H67,$C$6:$C$83,0))</f>
        <v>#REF!</v>
      </c>
      <c r="M67" s="67" t="e">
        <f>INDEX(#REF!,MATCH(H67,$C$6:$C$83,0))</f>
        <v>#REF!</v>
      </c>
      <c r="N67" s="67" t="e">
        <f>INDEX(#REF!,MATCH(H67,$C$6:$C$83,0))</f>
        <v>#REF!</v>
      </c>
      <c r="O67" s="67" t="e">
        <f>INDEX(#REF!,MATCH(H67,$C$6:$C$83,0))</f>
        <v>#REF!</v>
      </c>
      <c r="P67" s="67" t="e">
        <f>INDEX(#REF!,MATCH(H67,$C$6:$C$83,0))</f>
        <v>#REF!</v>
      </c>
      <c r="Q67" s="68" t="e">
        <f>INDEX(#REF!,MATCH(H67,$C$6:$C$83,0))&amp;""</f>
        <v>#REF!</v>
      </c>
      <c r="R67" s="68" t="str">
        <f t="shared" si="3"/>
        <v/>
      </c>
    </row>
    <row r="68" spans="2:18">
      <c r="B68" s="66">
        <v>63</v>
      </c>
      <c r="C68" s="69">
        <f t="shared" si="0"/>
        <v>6.3E-3</v>
      </c>
      <c r="D68" s="73"/>
      <c r="E68" s="78"/>
      <c r="F68" s="79"/>
      <c r="H68" s="70">
        <f t="shared" si="4"/>
        <v>2.5000000000000001E-3</v>
      </c>
      <c r="I68" s="6">
        <f t="shared" si="1"/>
        <v>0</v>
      </c>
      <c r="J68" s="6" t="e">
        <f>INDEX(#REF!,MATCH(H68,$C$6:$C$83,0))</f>
        <v>#REF!</v>
      </c>
      <c r="K68" s="6" t="str">
        <f t="shared" si="2"/>
        <v/>
      </c>
      <c r="L68" s="65" t="e">
        <f>INDEX(#REF!,MATCH(H68,$C$6:$C$83,0))</f>
        <v>#REF!</v>
      </c>
      <c r="M68" s="67" t="e">
        <f>INDEX(#REF!,MATCH(H68,$C$6:$C$83,0))</f>
        <v>#REF!</v>
      </c>
      <c r="N68" s="67" t="e">
        <f>INDEX(#REF!,MATCH(H68,$C$6:$C$83,0))</f>
        <v>#REF!</v>
      </c>
      <c r="O68" s="67" t="e">
        <f>INDEX(#REF!,MATCH(H68,$C$6:$C$83,0))</f>
        <v>#REF!</v>
      </c>
      <c r="P68" s="67" t="e">
        <f>INDEX(#REF!,MATCH(H68,$C$6:$C$83,0))</f>
        <v>#REF!</v>
      </c>
      <c r="Q68" s="68" t="e">
        <f>INDEX(#REF!,MATCH(H68,$C$6:$C$83,0))&amp;""</f>
        <v>#REF!</v>
      </c>
      <c r="R68" s="68" t="str">
        <f t="shared" si="3"/>
        <v/>
      </c>
    </row>
    <row r="69" spans="2:18">
      <c r="B69" s="66">
        <v>64</v>
      </c>
      <c r="C69" s="69">
        <f t="shared" si="0"/>
        <v>6.4000000000000003E-3</v>
      </c>
      <c r="D69" s="73"/>
      <c r="E69" s="78"/>
      <c r="F69" s="79"/>
      <c r="H69" s="70">
        <f t="shared" si="4"/>
        <v>2.3999999999999998E-3</v>
      </c>
      <c r="I69" s="6">
        <f t="shared" si="1"/>
        <v>0</v>
      </c>
      <c r="J69" s="6" t="e">
        <f>INDEX(#REF!,MATCH(H69,$C$6:$C$83,0))</f>
        <v>#REF!</v>
      </c>
      <c r="K69" s="6" t="str">
        <f t="shared" si="2"/>
        <v/>
      </c>
      <c r="L69" s="65" t="e">
        <f>INDEX(#REF!,MATCH(H69,$C$6:$C$83,0))</f>
        <v>#REF!</v>
      </c>
      <c r="M69" s="67" t="e">
        <f>INDEX(#REF!,MATCH(H69,$C$6:$C$83,0))</f>
        <v>#REF!</v>
      </c>
      <c r="N69" s="67" t="e">
        <f>INDEX(#REF!,MATCH(H69,$C$6:$C$83,0))</f>
        <v>#REF!</v>
      </c>
      <c r="O69" s="67" t="e">
        <f>INDEX(#REF!,MATCH(H69,$C$6:$C$83,0))</f>
        <v>#REF!</v>
      </c>
      <c r="P69" s="67" t="e">
        <f>INDEX(#REF!,MATCH(H69,$C$6:$C$83,0))</f>
        <v>#REF!</v>
      </c>
      <c r="Q69" s="68" t="e">
        <f>INDEX(#REF!,MATCH(H69,$C$6:$C$83,0))&amp;""</f>
        <v>#REF!</v>
      </c>
      <c r="R69" s="68" t="str">
        <f t="shared" si="3"/>
        <v/>
      </c>
    </row>
    <row r="70" spans="2:18">
      <c r="B70" s="66">
        <v>65</v>
      </c>
      <c r="C70" s="69">
        <f t="shared" ref="C70:C83" si="5">D70+B70/10000</f>
        <v>6.4999999999999997E-3</v>
      </c>
      <c r="D70" s="73"/>
      <c r="E70" s="78"/>
      <c r="F70" s="79"/>
      <c r="H70" s="70">
        <f t="shared" si="4"/>
        <v>2.3E-3</v>
      </c>
      <c r="I70" s="6">
        <f t="shared" ref="I70:I83" si="6">INDEX($D$6:$D$83,MATCH(H70,$C$6:$C$83,0))</f>
        <v>0</v>
      </c>
      <c r="J70" s="6" t="e">
        <f>INDEX(#REF!,MATCH(H70,$C$6:$C$83,0))</f>
        <v>#REF!</v>
      </c>
      <c r="K70" s="6" t="str">
        <f t="shared" ref="K70:K83" si="7">INDEX($E$6:$E$83,MATCH(H70,$C$6:$C$83,0))&amp;""</f>
        <v/>
      </c>
      <c r="L70" s="65" t="e">
        <f>INDEX(#REF!,MATCH(H70,$C$6:$C$83,0))</f>
        <v>#REF!</v>
      </c>
      <c r="M70" s="67" t="e">
        <f>INDEX(#REF!,MATCH(H70,$C$6:$C$83,0))</f>
        <v>#REF!</v>
      </c>
      <c r="N70" s="67" t="e">
        <f>INDEX(#REF!,MATCH(H70,$C$6:$C$83,0))</f>
        <v>#REF!</v>
      </c>
      <c r="O70" s="67" t="e">
        <f>INDEX(#REF!,MATCH(H70,$C$6:$C$83,0))</f>
        <v>#REF!</v>
      </c>
      <c r="P70" s="67" t="e">
        <f>INDEX(#REF!,MATCH(H70,$C$6:$C$83,0))</f>
        <v>#REF!</v>
      </c>
      <c r="Q70" s="68" t="e">
        <f>INDEX(#REF!,MATCH(H70,$C$6:$C$83,0))&amp;""</f>
        <v>#REF!</v>
      </c>
      <c r="R70" s="68" t="str">
        <f t="shared" ref="R70:R83" si="8">INDEX($F$6:$F$83,MATCH(H70,$C$6:$C$83,0))&amp;""</f>
        <v/>
      </c>
    </row>
    <row r="71" spans="2:18">
      <c r="B71" s="66">
        <v>66</v>
      </c>
      <c r="C71" s="69">
        <f t="shared" si="5"/>
        <v>6.6E-3</v>
      </c>
      <c r="D71" s="73"/>
      <c r="E71" s="78"/>
      <c r="F71" s="79"/>
      <c r="H71" s="70">
        <f t="shared" si="4"/>
        <v>2.2000000000000001E-3</v>
      </c>
      <c r="I71" s="6">
        <f t="shared" si="6"/>
        <v>0</v>
      </c>
      <c r="J71" s="6" t="e">
        <f>INDEX(#REF!,MATCH(H71,$C$6:$C$83,0))</f>
        <v>#REF!</v>
      </c>
      <c r="K71" s="6" t="str">
        <f t="shared" si="7"/>
        <v/>
      </c>
      <c r="L71" s="65" t="e">
        <f>INDEX(#REF!,MATCH(H71,$C$6:$C$83,0))</f>
        <v>#REF!</v>
      </c>
      <c r="M71" s="67" t="e">
        <f>INDEX(#REF!,MATCH(H71,$C$6:$C$83,0))</f>
        <v>#REF!</v>
      </c>
      <c r="N71" s="67" t="e">
        <f>INDEX(#REF!,MATCH(H71,$C$6:$C$83,0))</f>
        <v>#REF!</v>
      </c>
      <c r="O71" s="67" t="e">
        <f>INDEX(#REF!,MATCH(H71,$C$6:$C$83,0))</f>
        <v>#REF!</v>
      </c>
      <c r="P71" s="67" t="e">
        <f>INDEX(#REF!,MATCH(H71,$C$6:$C$83,0))</f>
        <v>#REF!</v>
      </c>
      <c r="Q71" s="68" t="e">
        <f>INDEX(#REF!,MATCH(H71,$C$6:$C$83,0))&amp;""</f>
        <v>#REF!</v>
      </c>
      <c r="R71" s="68" t="str">
        <f t="shared" si="8"/>
        <v/>
      </c>
    </row>
    <row r="72" spans="2:18">
      <c r="B72" s="66">
        <v>67</v>
      </c>
      <c r="C72" s="69">
        <f t="shared" si="5"/>
        <v>6.7000000000000002E-3</v>
      </c>
      <c r="D72" s="73"/>
      <c r="E72" s="78"/>
      <c r="F72" s="79"/>
      <c r="H72" s="70">
        <f t="shared" si="4"/>
        <v>2.0999999999999999E-3</v>
      </c>
      <c r="I72" s="6">
        <f t="shared" si="6"/>
        <v>0</v>
      </c>
      <c r="J72" s="6" t="e">
        <f>INDEX(#REF!,MATCH(H72,$C$6:$C$83,0))</f>
        <v>#REF!</v>
      </c>
      <c r="K72" s="6" t="str">
        <f t="shared" si="7"/>
        <v/>
      </c>
      <c r="L72" s="65" t="e">
        <f>INDEX(#REF!,MATCH(H72,$C$6:$C$83,0))</f>
        <v>#REF!</v>
      </c>
      <c r="M72" s="67" t="e">
        <f>INDEX(#REF!,MATCH(H72,$C$6:$C$83,0))</f>
        <v>#REF!</v>
      </c>
      <c r="N72" s="67" t="e">
        <f>INDEX(#REF!,MATCH(H72,$C$6:$C$83,0))</f>
        <v>#REF!</v>
      </c>
      <c r="O72" s="67" t="e">
        <f>INDEX(#REF!,MATCH(H72,$C$6:$C$83,0))</f>
        <v>#REF!</v>
      </c>
      <c r="P72" s="67" t="e">
        <f>INDEX(#REF!,MATCH(H72,$C$6:$C$83,0))</f>
        <v>#REF!</v>
      </c>
      <c r="Q72" s="68" t="e">
        <f>INDEX(#REF!,MATCH(H72,$C$6:$C$83,0))&amp;""</f>
        <v>#REF!</v>
      </c>
      <c r="R72" s="68" t="str">
        <f t="shared" si="8"/>
        <v/>
      </c>
    </row>
    <row r="73" spans="2:18">
      <c r="B73" s="66">
        <v>68</v>
      </c>
      <c r="C73" s="69">
        <f t="shared" si="5"/>
        <v>6.7999999999999996E-3</v>
      </c>
      <c r="D73" s="73"/>
      <c r="E73" s="78"/>
      <c r="F73" s="79"/>
      <c r="H73" s="70">
        <f t="shared" si="4"/>
        <v>2E-3</v>
      </c>
      <c r="I73" s="6">
        <f t="shared" si="6"/>
        <v>0</v>
      </c>
      <c r="J73" s="6" t="e">
        <f>INDEX(#REF!,MATCH(H73,$C$6:$C$83,0))</f>
        <v>#REF!</v>
      </c>
      <c r="K73" s="6" t="str">
        <f t="shared" si="7"/>
        <v/>
      </c>
      <c r="L73" s="65" t="e">
        <f>INDEX(#REF!,MATCH(H73,$C$6:$C$83,0))</f>
        <v>#REF!</v>
      </c>
      <c r="M73" s="67" t="e">
        <f>INDEX(#REF!,MATCH(H73,$C$6:$C$83,0))</f>
        <v>#REF!</v>
      </c>
      <c r="N73" s="67" t="e">
        <f>INDEX(#REF!,MATCH(H73,$C$6:$C$83,0))</f>
        <v>#REF!</v>
      </c>
      <c r="O73" s="67" t="e">
        <f>INDEX(#REF!,MATCH(H73,$C$6:$C$83,0))</f>
        <v>#REF!</v>
      </c>
      <c r="P73" s="67" t="e">
        <f>INDEX(#REF!,MATCH(H73,$C$6:$C$83,0))</f>
        <v>#REF!</v>
      </c>
      <c r="Q73" s="68" t="e">
        <f>INDEX(#REF!,MATCH(H73,$C$6:$C$83,0))&amp;""</f>
        <v>#REF!</v>
      </c>
      <c r="R73" s="68" t="str">
        <f t="shared" si="8"/>
        <v/>
      </c>
    </row>
    <row r="74" spans="2:18">
      <c r="B74" s="66">
        <v>69</v>
      </c>
      <c r="C74" s="69">
        <f t="shared" si="5"/>
        <v>6.8999999999999999E-3</v>
      </c>
      <c r="D74" s="73"/>
      <c r="E74" s="78"/>
      <c r="F74" s="79"/>
      <c r="H74" s="70">
        <f t="shared" si="4"/>
        <v>1.9E-3</v>
      </c>
      <c r="I74" s="6">
        <f t="shared" si="6"/>
        <v>0</v>
      </c>
      <c r="J74" s="6" t="e">
        <f>INDEX(#REF!,MATCH(H74,$C$6:$C$83,0))</f>
        <v>#REF!</v>
      </c>
      <c r="K74" s="6" t="str">
        <f t="shared" si="7"/>
        <v/>
      </c>
      <c r="L74" s="65" t="e">
        <f>INDEX(#REF!,MATCH(H74,$C$6:$C$83,0))</f>
        <v>#REF!</v>
      </c>
      <c r="M74" s="67" t="e">
        <f>INDEX(#REF!,MATCH(H74,$C$6:$C$83,0))</f>
        <v>#REF!</v>
      </c>
      <c r="N74" s="67" t="e">
        <f>INDEX(#REF!,MATCH(H74,$C$6:$C$83,0))</f>
        <v>#REF!</v>
      </c>
      <c r="O74" s="67" t="e">
        <f>INDEX(#REF!,MATCH(H74,$C$6:$C$83,0))</f>
        <v>#REF!</v>
      </c>
      <c r="P74" s="67" t="e">
        <f>INDEX(#REF!,MATCH(H74,$C$6:$C$83,0))</f>
        <v>#REF!</v>
      </c>
      <c r="Q74" s="68" t="e">
        <f>INDEX(#REF!,MATCH(H74,$C$6:$C$83,0))&amp;""</f>
        <v>#REF!</v>
      </c>
      <c r="R74" s="68" t="str">
        <f t="shared" si="8"/>
        <v/>
      </c>
    </row>
    <row r="75" spans="2:18">
      <c r="B75" s="66">
        <v>70</v>
      </c>
      <c r="C75" s="69">
        <f t="shared" si="5"/>
        <v>7.0000000000000001E-3</v>
      </c>
      <c r="D75" s="73"/>
      <c r="E75" s="78"/>
      <c r="F75" s="79"/>
      <c r="H75" s="70">
        <f t="shared" ref="H75:H83" si="9">LARGE($C$6:$C$83,ROW(A68))</f>
        <v>1.8E-3</v>
      </c>
      <c r="I75" s="6">
        <f t="shared" si="6"/>
        <v>0</v>
      </c>
      <c r="J75" s="6" t="e">
        <f>INDEX(#REF!,MATCH(H75,$C$6:$C$83,0))</f>
        <v>#REF!</v>
      </c>
      <c r="K75" s="6" t="str">
        <f t="shared" si="7"/>
        <v/>
      </c>
      <c r="L75" s="65" t="e">
        <f>INDEX(#REF!,MATCH(H75,$C$6:$C$83,0))</f>
        <v>#REF!</v>
      </c>
      <c r="M75" s="67" t="e">
        <f>INDEX(#REF!,MATCH(H75,$C$6:$C$83,0))</f>
        <v>#REF!</v>
      </c>
      <c r="N75" s="67" t="e">
        <f>INDEX(#REF!,MATCH(H75,$C$6:$C$83,0))</f>
        <v>#REF!</v>
      </c>
      <c r="O75" s="67" t="e">
        <f>INDEX(#REF!,MATCH(H75,$C$6:$C$83,0))</f>
        <v>#REF!</v>
      </c>
      <c r="P75" s="67" t="e">
        <f>INDEX(#REF!,MATCH(H75,$C$6:$C$83,0))</f>
        <v>#REF!</v>
      </c>
      <c r="Q75" s="68" t="e">
        <f>INDEX(#REF!,MATCH(H75,$C$6:$C$83,0))&amp;""</f>
        <v>#REF!</v>
      </c>
      <c r="R75" s="68" t="str">
        <f t="shared" si="8"/>
        <v/>
      </c>
    </row>
    <row r="76" spans="2:18">
      <c r="B76" s="66">
        <v>71</v>
      </c>
      <c r="C76" s="69">
        <f t="shared" si="5"/>
        <v>7.1000000000000004E-3</v>
      </c>
      <c r="D76" s="73"/>
      <c r="E76" s="78"/>
      <c r="F76" s="79"/>
      <c r="H76" s="70">
        <f t="shared" si="9"/>
        <v>1.6999999999999999E-3</v>
      </c>
      <c r="I76" s="6">
        <f t="shared" si="6"/>
        <v>0</v>
      </c>
      <c r="J76" s="6" t="e">
        <f>INDEX(#REF!,MATCH(H76,$C$6:$C$83,0))</f>
        <v>#REF!</v>
      </c>
      <c r="K76" s="6" t="str">
        <f t="shared" si="7"/>
        <v/>
      </c>
      <c r="L76" s="65" t="e">
        <f>INDEX(#REF!,MATCH(H76,$C$6:$C$83,0))</f>
        <v>#REF!</v>
      </c>
      <c r="M76" s="67" t="e">
        <f>INDEX(#REF!,MATCH(H76,$C$6:$C$83,0))</f>
        <v>#REF!</v>
      </c>
      <c r="N76" s="67" t="e">
        <f>INDEX(#REF!,MATCH(H76,$C$6:$C$83,0))</f>
        <v>#REF!</v>
      </c>
      <c r="O76" s="67" t="e">
        <f>INDEX(#REF!,MATCH(H76,$C$6:$C$83,0))</f>
        <v>#REF!</v>
      </c>
      <c r="P76" s="67" t="e">
        <f>INDEX(#REF!,MATCH(H76,$C$6:$C$83,0))</f>
        <v>#REF!</v>
      </c>
      <c r="Q76" s="68" t="e">
        <f>INDEX(#REF!,MATCH(H76,$C$6:$C$83,0))&amp;""</f>
        <v>#REF!</v>
      </c>
      <c r="R76" s="68" t="str">
        <f t="shared" si="8"/>
        <v/>
      </c>
    </row>
    <row r="77" spans="2:18">
      <c r="B77" s="66">
        <v>72</v>
      </c>
      <c r="C77" s="69">
        <f t="shared" si="5"/>
        <v>7.1999999999999998E-3</v>
      </c>
      <c r="D77" s="73"/>
      <c r="E77" s="78"/>
      <c r="F77" s="79"/>
      <c r="H77" s="70">
        <f t="shared" si="9"/>
        <v>1.6000000000000001E-3</v>
      </c>
      <c r="I77" s="6">
        <f t="shared" si="6"/>
        <v>0</v>
      </c>
      <c r="J77" s="6" t="e">
        <f>INDEX(#REF!,MATCH(H77,$C$6:$C$83,0))</f>
        <v>#REF!</v>
      </c>
      <c r="K77" s="6" t="str">
        <f t="shared" si="7"/>
        <v/>
      </c>
      <c r="L77" s="65" t="e">
        <f>INDEX(#REF!,MATCH(H77,$C$6:$C$83,0))</f>
        <v>#REF!</v>
      </c>
      <c r="M77" s="67" t="e">
        <f>INDEX(#REF!,MATCH(H77,$C$6:$C$83,0))</f>
        <v>#REF!</v>
      </c>
      <c r="N77" s="67" t="e">
        <f>INDEX(#REF!,MATCH(H77,$C$6:$C$83,0))</f>
        <v>#REF!</v>
      </c>
      <c r="O77" s="67" t="e">
        <f>INDEX(#REF!,MATCH(H77,$C$6:$C$83,0))</f>
        <v>#REF!</v>
      </c>
      <c r="P77" s="67" t="e">
        <f>INDEX(#REF!,MATCH(H77,$C$6:$C$83,0))</f>
        <v>#REF!</v>
      </c>
      <c r="Q77" s="68" t="e">
        <f>INDEX(#REF!,MATCH(H77,$C$6:$C$83,0))&amp;""</f>
        <v>#REF!</v>
      </c>
      <c r="R77" s="68" t="str">
        <f t="shared" si="8"/>
        <v/>
      </c>
    </row>
    <row r="78" spans="2:18">
      <c r="B78" s="66">
        <v>73</v>
      </c>
      <c r="C78" s="69">
        <f t="shared" si="5"/>
        <v>7.3000000000000001E-3</v>
      </c>
      <c r="D78" s="73"/>
      <c r="E78" s="78"/>
      <c r="F78" s="79"/>
      <c r="H78" s="70">
        <f t="shared" si="9"/>
        <v>1.5E-3</v>
      </c>
      <c r="I78" s="6">
        <f t="shared" si="6"/>
        <v>0</v>
      </c>
      <c r="J78" s="6" t="e">
        <f>INDEX(#REF!,MATCH(H78,$C$6:$C$83,0))</f>
        <v>#REF!</v>
      </c>
      <c r="K78" s="6" t="str">
        <f t="shared" si="7"/>
        <v/>
      </c>
      <c r="L78" s="65" t="e">
        <f>INDEX(#REF!,MATCH(H78,$C$6:$C$83,0))</f>
        <v>#REF!</v>
      </c>
      <c r="M78" s="67" t="e">
        <f>INDEX(#REF!,MATCH(H78,$C$6:$C$83,0))</f>
        <v>#REF!</v>
      </c>
      <c r="N78" s="67" t="e">
        <f>INDEX(#REF!,MATCH(H78,$C$6:$C$83,0))</f>
        <v>#REF!</v>
      </c>
      <c r="O78" s="67" t="e">
        <f>INDEX(#REF!,MATCH(H78,$C$6:$C$83,0))</f>
        <v>#REF!</v>
      </c>
      <c r="P78" s="67" t="e">
        <f>INDEX(#REF!,MATCH(H78,$C$6:$C$83,0))</f>
        <v>#REF!</v>
      </c>
      <c r="Q78" s="68" t="e">
        <f>INDEX(#REF!,MATCH(H78,$C$6:$C$83,0))&amp;""</f>
        <v>#REF!</v>
      </c>
      <c r="R78" s="68" t="str">
        <f t="shared" si="8"/>
        <v/>
      </c>
    </row>
    <row r="79" spans="2:18">
      <c r="B79" s="66">
        <v>74</v>
      </c>
      <c r="C79" s="69">
        <f t="shared" si="5"/>
        <v>7.4000000000000003E-3</v>
      </c>
      <c r="D79" s="73"/>
      <c r="E79" s="78"/>
      <c r="F79" s="79"/>
      <c r="H79" s="70">
        <f t="shared" si="9"/>
        <v>1.4E-3</v>
      </c>
      <c r="I79" s="6">
        <f t="shared" si="6"/>
        <v>0</v>
      </c>
      <c r="J79" s="6" t="e">
        <f>INDEX(#REF!,MATCH(H79,$C$6:$C$83,0))</f>
        <v>#REF!</v>
      </c>
      <c r="K79" s="6" t="str">
        <f t="shared" si="7"/>
        <v/>
      </c>
      <c r="L79" s="65" t="e">
        <f>INDEX(#REF!,MATCH(H79,$C$6:$C$83,0))</f>
        <v>#REF!</v>
      </c>
      <c r="M79" s="67" t="e">
        <f>INDEX(#REF!,MATCH(H79,$C$6:$C$83,0))</f>
        <v>#REF!</v>
      </c>
      <c r="N79" s="67" t="e">
        <f>INDEX(#REF!,MATCH(H79,$C$6:$C$83,0))</f>
        <v>#REF!</v>
      </c>
      <c r="O79" s="67" t="e">
        <f>INDEX(#REF!,MATCH(H79,$C$6:$C$83,0))</f>
        <v>#REF!</v>
      </c>
      <c r="P79" s="67" t="e">
        <f>INDEX(#REF!,MATCH(H79,$C$6:$C$83,0))</f>
        <v>#REF!</v>
      </c>
      <c r="Q79" s="68" t="e">
        <f>INDEX(#REF!,MATCH(H79,$C$6:$C$83,0))&amp;""</f>
        <v>#REF!</v>
      </c>
      <c r="R79" s="68" t="str">
        <f t="shared" si="8"/>
        <v/>
      </c>
    </row>
    <row r="80" spans="2:18">
      <c r="B80" s="66">
        <v>75</v>
      </c>
      <c r="C80" s="69">
        <f t="shared" si="5"/>
        <v>7.4999999999999997E-3</v>
      </c>
      <c r="D80" s="73"/>
      <c r="E80" s="78"/>
      <c r="F80" s="79"/>
      <c r="H80" s="70">
        <f t="shared" si="9"/>
        <v>1.2999999999999999E-3</v>
      </c>
      <c r="I80" s="6">
        <f t="shared" si="6"/>
        <v>0</v>
      </c>
      <c r="J80" s="6" t="e">
        <f>INDEX(#REF!,MATCH(H80,$C$6:$C$83,0))</f>
        <v>#REF!</v>
      </c>
      <c r="K80" s="6" t="str">
        <f t="shared" si="7"/>
        <v/>
      </c>
      <c r="L80" s="65" t="e">
        <f>INDEX(#REF!,MATCH(H80,$C$6:$C$83,0))</f>
        <v>#REF!</v>
      </c>
      <c r="M80" s="67" t="e">
        <f>INDEX(#REF!,MATCH(H80,$C$6:$C$83,0))</f>
        <v>#REF!</v>
      </c>
      <c r="N80" s="67" t="e">
        <f>INDEX(#REF!,MATCH(H80,$C$6:$C$83,0))</f>
        <v>#REF!</v>
      </c>
      <c r="O80" s="67" t="e">
        <f>INDEX(#REF!,MATCH(H80,$C$6:$C$83,0))</f>
        <v>#REF!</v>
      </c>
      <c r="P80" s="67" t="e">
        <f>INDEX(#REF!,MATCH(H80,$C$6:$C$83,0))</f>
        <v>#REF!</v>
      </c>
      <c r="Q80" s="68" t="e">
        <f>INDEX(#REF!,MATCH(H80,$C$6:$C$83,0))&amp;""</f>
        <v>#REF!</v>
      </c>
      <c r="R80" s="68" t="str">
        <f t="shared" si="8"/>
        <v/>
      </c>
    </row>
    <row r="81" spans="2:18">
      <c r="B81" s="66">
        <v>76</v>
      </c>
      <c r="C81" s="69">
        <f t="shared" si="5"/>
        <v>7.6E-3</v>
      </c>
      <c r="D81" s="73"/>
      <c r="E81" s="78"/>
      <c r="F81" s="79"/>
      <c r="H81" s="70">
        <f t="shared" si="9"/>
        <v>1.1999999999999999E-3</v>
      </c>
      <c r="I81" s="6">
        <f t="shared" si="6"/>
        <v>0</v>
      </c>
      <c r="J81" s="6" t="e">
        <f>INDEX(#REF!,MATCH(H81,$C$6:$C$83,0))</f>
        <v>#REF!</v>
      </c>
      <c r="K81" s="6" t="str">
        <f t="shared" si="7"/>
        <v/>
      </c>
      <c r="L81" s="65" t="e">
        <f>INDEX(#REF!,MATCH(H81,$C$6:$C$83,0))</f>
        <v>#REF!</v>
      </c>
      <c r="M81" s="67" t="e">
        <f>INDEX(#REF!,MATCH(H81,$C$6:$C$83,0))</f>
        <v>#REF!</v>
      </c>
      <c r="N81" s="67" t="e">
        <f>INDEX(#REF!,MATCH(H81,$C$6:$C$83,0))</f>
        <v>#REF!</v>
      </c>
      <c r="O81" s="67" t="e">
        <f>INDEX(#REF!,MATCH(H81,$C$6:$C$83,0))</f>
        <v>#REF!</v>
      </c>
      <c r="P81" s="67" t="e">
        <f>INDEX(#REF!,MATCH(H81,$C$6:$C$83,0))</f>
        <v>#REF!</v>
      </c>
      <c r="Q81" s="68" t="e">
        <f>INDEX(#REF!,MATCH(H81,$C$6:$C$83,0))&amp;""</f>
        <v>#REF!</v>
      </c>
      <c r="R81" s="68" t="str">
        <f t="shared" si="8"/>
        <v/>
      </c>
    </row>
    <row r="82" spans="2:18">
      <c r="B82" s="66">
        <v>77</v>
      </c>
      <c r="C82" s="69">
        <f t="shared" si="5"/>
        <v>7.7000000000000002E-3</v>
      </c>
      <c r="D82" s="73"/>
      <c r="E82" s="78"/>
      <c r="F82" s="79"/>
      <c r="H82" s="70">
        <f t="shared" si="9"/>
        <v>1.1000000000000001E-3</v>
      </c>
      <c r="I82" s="6">
        <f t="shared" si="6"/>
        <v>0</v>
      </c>
      <c r="J82" s="6" t="e">
        <f>INDEX(#REF!,MATCH(H82,$C$6:$C$83,0))</f>
        <v>#REF!</v>
      </c>
      <c r="K82" s="6" t="str">
        <f t="shared" si="7"/>
        <v/>
      </c>
      <c r="L82" s="65" t="e">
        <f>INDEX(#REF!,MATCH(H82,$C$6:$C$83,0))</f>
        <v>#REF!</v>
      </c>
      <c r="M82" s="67" t="e">
        <f>INDEX(#REF!,MATCH(H82,$C$6:$C$83,0))</f>
        <v>#REF!</v>
      </c>
      <c r="N82" s="67" t="e">
        <f>INDEX(#REF!,MATCH(H82,$C$6:$C$83,0))</f>
        <v>#REF!</v>
      </c>
      <c r="O82" s="67" t="e">
        <f>INDEX(#REF!,MATCH(H82,$C$6:$C$83,0))</f>
        <v>#REF!</v>
      </c>
      <c r="P82" s="67" t="e">
        <f>INDEX(#REF!,MATCH(H82,$C$6:$C$83,0))</f>
        <v>#REF!</v>
      </c>
      <c r="Q82" s="68" t="e">
        <f>INDEX(#REF!,MATCH(H82,$C$6:$C$83,0))&amp;""</f>
        <v>#REF!</v>
      </c>
      <c r="R82" s="68" t="str">
        <f t="shared" si="8"/>
        <v/>
      </c>
    </row>
    <row r="83" spans="2:18">
      <c r="B83" s="66">
        <v>78</v>
      </c>
      <c r="C83" s="69">
        <f t="shared" si="5"/>
        <v>7.7999999999999996E-3</v>
      </c>
      <c r="D83" s="73"/>
      <c r="E83" s="78"/>
      <c r="F83" s="79"/>
      <c r="H83" s="70">
        <f t="shared" si="9"/>
        <v>1E-3</v>
      </c>
      <c r="I83" s="6">
        <f t="shared" si="6"/>
        <v>0</v>
      </c>
      <c r="J83" s="6" t="e">
        <f>INDEX(#REF!,MATCH(H83,$C$6:$C$83,0))</f>
        <v>#REF!</v>
      </c>
      <c r="K83" s="6" t="str">
        <f t="shared" si="7"/>
        <v/>
      </c>
      <c r="L83" s="65" t="e">
        <f>INDEX(#REF!,MATCH(H83,$C$6:$C$83,0))</f>
        <v>#REF!</v>
      </c>
      <c r="M83" s="67" t="e">
        <f>INDEX(#REF!,MATCH(H83,$C$6:$C$83,0))</f>
        <v>#REF!</v>
      </c>
      <c r="N83" s="67" t="e">
        <f>INDEX(#REF!,MATCH(H83,$C$6:$C$83,0))</f>
        <v>#REF!</v>
      </c>
      <c r="O83" s="67" t="e">
        <f>INDEX(#REF!,MATCH(H83,$C$6:$C$83,0))</f>
        <v>#REF!</v>
      </c>
      <c r="P83" s="67" t="e">
        <f>INDEX(#REF!,MATCH(H83,$C$6:$C$83,0))</f>
        <v>#REF!</v>
      </c>
      <c r="Q83" s="68" t="e">
        <f>INDEX(#REF!,MATCH(H83,$C$6:$C$83,0))&amp;""</f>
        <v>#REF!</v>
      </c>
      <c r="R83" s="68" t="str">
        <f t="shared" si="8"/>
        <v/>
      </c>
    </row>
    <row r="88" spans="2:18" ht="18">
      <c r="C88" s="17"/>
      <c r="D88" s="17"/>
      <c r="E88" s="62"/>
      <c r="F88" s="63"/>
    </row>
    <row r="89" spans="2:18">
      <c r="C89" s="62"/>
      <c r="D89" s="62"/>
      <c r="E89" s="59"/>
      <c r="F89" s="60"/>
    </row>
    <row r="90" spans="2:18">
      <c r="C90" s="62"/>
      <c r="D90" s="62"/>
      <c r="E90" s="59"/>
      <c r="F90" s="60"/>
    </row>
    <row r="91" spans="2:18">
      <c r="C91" s="62"/>
      <c r="D91" s="62"/>
      <c r="E91" s="59"/>
      <c r="F91" s="60"/>
    </row>
    <row r="92" spans="2:18">
      <c r="C92" s="62"/>
      <c r="D92" s="62"/>
      <c r="E92" s="59"/>
      <c r="F92" s="60"/>
    </row>
    <row r="93" spans="2:18">
      <c r="C93" s="62"/>
      <c r="D93" s="62"/>
      <c r="E93" s="59"/>
      <c r="F93" s="61"/>
    </row>
    <row r="94" spans="2:18">
      <c r="C94" s="62"/>
      <c r="D94" s="62"/>
      <c r="E94" s="59"/>
      <c r="F94" s="61"/>
    </row>
    <row r="95" spans="2:18">
      <c r="C95" s="62"/>
      <c r="D95" s="62"/>
      <c r="E95" s="59"/>
      <c r="F95" s="60"/>
    </row>
    <row r="96" spans="2:18">
      <c r="C96" s="62"/>
      <c r="D96" s="62"/>
      <c r="E96" s="59"/>
      <c r="F96" s="60"/>
    </row>
    <row r="97" spans="3:6">
      <c r="C97" s="62"/>
      <c r="D97" s="62"/>
      <c r="E97" s="62"/>
      <c r="F97" s="61"/>
    </row>
    <row r="98" spans="3:6">
      <c r="C98" s="62"/>
      <c r="D98" s="62"/>
      <c r="E98" s="62"/>
      <c r="F98" s="61"/>
    </row>
    <row r="99" spans="3:6">
      <c r="C99" s="62"/>
      <c r="D99" s="62"/>
      <c r="E99" s="62"/>
      <c r="F99" s="61"/>
    </row>
    <row r="100" spans="3:6">
      <c r="C100" s="62"/>
      <c r="D100" s="62"/>
      <c r="E100" s="62"/>
      <c r="F100" s="61"/>
    </row>
    <row r="101" spans="3:6">
      <c r="C101" s="62"/>
      <c r="D101" s="62"/>
      <c r="E101" s="62"/>
      <c r="F101" s="61"/>
    </row>
    <row r="102" spans="3:6">
      <c r="C102" s="62"/>
      <c r="D102" s="62"/>
      <c r="E102" s="62"/>
      <c r="F102" s="61"/>
    </row>
    <row r="103" spans="3:6">
      <c r="C103" s="62"/>
      <c r="D103" s="62"/>
      <c r="E103" s="62"/>
      <c r="F103" s="61"/>
    </row>
    <row r="104" spans="3:6">
      <c r="C104" s="62"/>
      <c r="D104" s="62"/>
      <c r="E104" s="62"/>
      <c r="F104" s="61"/>
    </row>
    <row r="105" spans="3:6">
      <c r="C105" s="62"/>
      <c r="D105" s="62"/>
      <c r="E105" s="62"/>
      <c r="F105" s="61"/>
    </row>
    <row r="106" spans="3:6">
      <c r="C106" s="62"/>
      <c r="D106" s="62"/>
      <c r="E106" s="62"/>
      <c r="F106" s="61"/>
    </row>
    <row r="107" spans="3:6">
      <c r="C107" s="62"/>
      <c r="D107" s="62"/>
      <c r="E107" s="62"/>
      <c r="F107" s="61"/>
    </row>
    <row r="108" spans="3:6">
      <c r="C108" s="62"/>
      <c r="D108" s="62"/>
      <c r="E108" s="62"/>
      <c r="F108" s="61"/>
    </row>
    <row r="109" spans="3:6">
      <c r="C109" s="62"/>
      <c r="D109" s="62"/>
      <c r="E109" s="62"/>
      <c r="F109" s="61"/>
    </row>
    <row r="110" spans="3:6">
      <c r="C110" s="62"/>
      <c r="D110" s="62"/>
      <c r="E110" s="62"/>
      <c r="F110" s="61"/>
    </row>
    <row r="111" spans="3:6">
      <c r="C111" s="62"/>
      <c r="D111" s="62"/>
      <c r="E111" s="62"/>
      <c r="F111" s="61"/>
    </row>
    <row r="112" spans="3:6">
      <c r="C112" s="62"/>
      <c r="D112" s="62"/>
      <c r="E112" s="62"/>
      <c r="F112" s="61"/>
    </row>
    <row r="113" spans="3:6">
      <c r="C113" s="62"/>
      <c r="D113" s="62"/>
      <c r="E113" s="62"/>
      <c r="F113" s="61"/>
    </row>
    <row r="114" spans="3:6">
      <c r="C114" s="62"/>
      <c r="D114" s="62"/>
      <c r="E114" s="62"/>
      <c r="F114" s="61"/>
    </row>
    <row r="115" spans="3:6">
      <c r="C115" s="62"/>
      <c r="D115" s="62"/>
      <c r="E115" s="62"/>
      <c r="F115" s="61"/>
    </row>
    <row r="116" spans="3:6">
      <c r="C116" s="62"/>
      <c r="D116" s="62"/>
      <c r="E116" s="62"/>
      <c r="F116" s="61"/>
    </row>
    <row r="117" spans="3:6">
      <c r="C117" s="62"/>
      <c r="D117" s="62"/>
      <c r="E117" s="62"/>
      <c r="F117" s="61"/>
    </row>
    <row r="118" spans="3:6">
      <c r="C118" s="62"/>
      <c r="D118" s="62"/>
      <c r="E118" s="62"/>
      <c r="F118" s="61"/>
    </row>
    <row r="119" spans="3:6">
      <c r="C119" s="62"/>
      <c r="D119" s="62"/>
      <c r="E119" s="62"/>
      <c r="F119" s="61"/>
    </row>
    <row r="120" spans="3:6">
      <c r="C120" s="62"/>
      <c r="D120" s="62"/>
      <c r="E120" s="62"/>
      <c r="F120" s="61"/>
    </row>
    <row r="121" spans="3:6">
      <c r="C121" s="62"/>
      <c r="D121" s="62"/>
      <c r="E121" s="62"/>
      <c r="F121" s="61"/>
    </row>
    <row r="122" spans="3:6">
      <c r="C122" s="62"/>
      <c r="D122" s="62"/>
      <c r="E122" s="62"/>
      <c r="F122" s="61"/>
    </row>
    <row r="123" spans="3:6">
      <c r="C123" s="62"/>
      <c r="D123" s="62"/>
      <c r="E123" s="62"/>
      <c r="F123" s="61"/>
    </row>
    <row r="124" spans="3:6">
      <c r="C124" s="62"/>
      <c r="D124" s="62"/>
      <c r="E124" s="62"/>
      <c r="F124" s="61"/>
    </row>
    <row r="125" spans="3:6">
      <c r="C125" s="62"/>
      <c r="D125" s="62"/>
      <c r="E125" s="62"/>
      <c r="F125" s="61"/>
    </row>
    <row r="126" spans="3:6">
      <c r="C126" s="62"/>
      <c r="D126" s="62"/>
      <c r="E126" s="62"/>
      <c r="F126" s="61"/>
    </row>
    <row r="127" spans="3:6">
      <c r="C127" s="62"/>
      <c r="D127" s="62"/>
      <c r="E127" s="62"/>
      <c r="F127" s="61"/>
    </row>
    <row r="128" spans="3:6">
      <c r="C128" s="62"/>
      <c r="D128" s="62"/>
      <c r="E128" s="62"/>
      <c r="F128" s="61"/>
    </row>
    <row r="129" spans="3:6">
      <c r="C129" s="62"/>
      <c r="D129" s="62"/>
      <c r="E129" s="62"/>
      <c r="F129" s="61"/>
    </row>
    <row r="130" spans="3:6">
      <c r="C130" s="62"/>
      <c r="D130" s="62"/>
      <c r="E130" s="62"/>
      <c r="F130" s="61"/>
    </row>
    <row r="131" spans="3:6">
      <c r="C131" s="62"/>
      <c r="D131" s="62"/>
      <c r="E131" s="62"/>
      <c r="F131" s="61"/>
    </row>
    <row r="132" spans="3:6">
      <c r="C132" s="62"/>
      <c r="D132" s="62"/>
      <c r="E132" s="62"/>
      <c r="F132" s="61"/>
    </row>
    <row r="133" spans="3:6">
      <c r="C133" s="62"/>
      <c r="D133" s="62"/>
      <c r="E133" s="62"/>
      <c r="F133" s="61"/>
    </row>
    <row r="134" spans="3:6">
      <c r="C134" s="62"/>
      <c r="D134" s="62"/>
      <c r="E134" s="62"/>
      <c r="F134" s="61"/>
    </row>
    <row r="135" spans="3:6">
      <c r="C135" s="62"/>
      <c r="D135" s="62"/>
      <c r="E135" s="62"/>
      <c r="F135" s="61"/>
    </row>
    <row r="136" spans="3:6">
      <c r="C136" s="62"/>
      <c r="D136" s="62"/>
      <c r="E136" s="62"/>
      <c r="F136" s="61"/>
    </row>
    <row r="137" spans="3:6">
      <c r="C137" s="62"/>
      <c r="D137" s="62"/>
      <c r="E137" s="62"/>
      <c r="F137" s="61"/>
    </row>
    <row r="138" spans="3:6">
      <c r="C138" s="62"/>
      <c r="D138" s="62"/>
      <c r="E138" s="62"/>
      <c r="F138" s="61"/>
    </row>
    <row r="139" spans="3:6">
      <c r="C139" s="62"/>
      <c r="D139" s="62"/>
      <c r="E139" s="62"/>
      <c r="F139" s="61"/>
    </row>
    <row r="140" spans="3:6">
      <c r="C140" s="62"/>
      <c r="D140" s="62"/>
      <c r="E140" s="7"/>
      <c r="F140" s="64"/>
    </row>
    <row r="141" spans="3:6">
      <c r="C141" s="62"/>
      <c r="D141" s="62"/>
      <c r="E141" s="7"/>
      <c r="F141" s="64"/>
    </row>
    <row r="142" spans="3:6">
      <c r="C142" s="62"/>
      <c r="D142" s="62"/>
      <c r="E142" s="7"/>
      <c r="F142" s="64"/>
    </row>
    <row r="143" spans="3:6">
      <c r="C143" s="62"/>
      <c r="D143" s="62"/>
      <c r="E143" s="7"/>
      <c r="F143" s="64"/>
    </row>
    <row r="144" spans="3:6">
      <c r="C144" s="62"/>
      <c r="D144" s="62"/>
      <c r="E144" s="7"/>
      <c r="F144" s="64"/>
    </row>
    <row r="145" spans="3:6">
      <c r="C145" s="62"/>
      <c r="D145" s="62"/>
      <c r="E145" s="7"/>
      <c r="F145" s="64"/>
    </row>
    <row r="146" spans="3:6">
      <c r="C146" s="62"/>
      <c r="D146" s="62"/>
      <c r="E146" s="7"/>
      <c r="F146" s="64"/>
    </row>
    <row r="147" spans="3:6">
      <c r="C147" s="62"/>
      <c r="D147" s="62"/>
      <c r="E147" s="7"/>
      <c r="F147" s="64"/>
    </row>
    <row r="148" spans="3:6">
      <c r="C148" s="62"/>
      <c r="D148" s="62"/>
      <c r="E148" s="7"/>
      <c r="F148" s="64"/>
    </row>
    <row r="149" spans="3:6">
      <c r="C149" s="62"/>
      <c r="D149" s="62"/>
      <c r="E149" s="7"/>
      <c r="F149" s="64"/>
    </row>
    <row r="150" spans="3:6">
      <c r="C150" s="62"/>
      <c r="D150" s="62"/>
      <c r="E150" s="7"/>
      <c r="F150" s="64"/>
    </row>
    <row r="151" spans="3:6">
      <c r="C151" s="62"/>
      <c r="D151" s="62"/>
      <c r="E151" s="7"/>
      <c r="F151" s="64"/>
    </row>
    <row r="152" spans="3:6">
      <c r="C152" s="62"/>
      <c r="D152" s="62"/>
      <c r="E152" s="7"/>
      <c r="F152" s="64"/>
    </row>
    <row r="153" spans="3:6">
      <c r="C153" s="62"/>
      <c r="D153" s="62"/>
      <c r="E153" s="7"/>
      <c r="F153" s="64"/>
    </row>
    <row r="154" spans="3:6">
      <c r="C154" s="62"/>
      <c r="D154" s="62"/>
      <c r="E154" s="7"/>
      <c r="F154" s="64"/>
    </row>
    <row r="155" spans="3:6">
      <c r="C155" s="62"/>
      <c r="D155" s="62"/>
      <c r="E155" s="7"/>
      <c r="F155" s="64"/>
    </row>
    <row r="156" spans="3:6">
      <c r="C156" s="62"/>
      <c r="D156" s="62"/>
      <c r="E156" s="7"/>
      <c r="F156" s="64"/>
    </row>
    <row r="157" spans="3:6">
      <c r="C157" s="62"/>
      <c r="D157" s="62"/>
      <c r="E157" s="7"/>
      <c r="F157" s="64"/>
    </row>
    <row r="158" spans="3:6">
      <c r="C158" s="62"/>
      <c r="D158" s="62"/>
      <c r="E158" s="7"/>
      <c r="F158" s="64"/>
    </row>
    <row r="159" spans="3:6">
      <c r="C159" s="62"/>
      <c r="D159" s="62"/>
      <c r="E159" s="7"/>
      <c r="F159" s="64"/>
    </row>
    <row r="160" spans="3:6">
      <c r="C160" s="62"/>
      <c r="D160" s="62"/>
      <c r="E160" s="7"/>
      <c r="F160" s="64"/>
    </row>
    <row r="161" spans="3:6">
      <c r="C161" s="62"/>
      <c r="D161" s="62"/>
      <c r="E161" s="7"/>
      <c r="F161" s="64"/>
    </row>
    <row r="162" spans="3:6">
      <c r="C162" s="62"/>
      <c r="D162" s="62"/>
      <c r="E162" s="7"/>
      <c r="F162" s="64"/>
    </row>
    <row r="163" spans="3:6">
      <c r="C163" s="62"/>
      <c r="D163" s="62"/>
      <c r="E163" s="7"/>
      <c r="F163" s="64"/>
    </row>
    <row r="164" spans="3:6">
      <c r="C164" s="62"/>
      <c r="D164" s="62"/>
      <c r="E164" s="7"/>
      <c r="F164" s="64"/>
    </row>
    <row r="165" spans="3:6">
      <c r="C165" s="62"/>
      <c r="D165" s="62"/>
      <c r="E165" s="7"/>
      <c r="F165" s="64"/>
    </row>
    <row r="166" spans="3:6">
      <c r="C166" s="62"/>
      <c r="D166" s="62"/>
      <c r="E166" s="7"/>
      <c r="F166" s="64"/>
    </row>
  </sheetData>
  <mergeCells count="2">
    <mergeCell ref="E2:F2"/>
    <mergeCell ref="E3:F3"/>
  </mergeCells>
  <phoneticPr fontId="1"/>
  <pageMargins left="0.70866141732283472" right="0.70866141732283472" top="0.39370078740157483" bottom="0.19685039370078741" header="0.31496062992125984" footer="0.31496062992125984"/>
  <pageSetup paperSize="9" scale="64" orientation="landscape" horizontalDpi="300" verticalDpi="300" r:id="rId1"/>
  <headerFoot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D4AF-1E37-9E47-8D7B-89F6EB84D2FD}">
  <dimension ref="B2:R166"/>
  <sheetViews>
    <sheetView showGridLines="0" zoomScale="85" zoomScaleNormal="85" zoomScaleSheetLayoutView="85" workbookViewId="0">
      <selection activeCell="F12" sqref="F12"/>
    </sheetView>
  </sheetViews>
  <sheetFormatPr baseColWidth="10" defaultColWidth="8.83203125" defaultRowHeight="17"/>
  <cols>
    <col min="1" max="1" width="1.6640625" style="66" customWidth="1"/>
    <col min="2" max="2" width="4.83203125" style="66" hidden="1" customWidth="1"/>
    <col min="3" max="3" width="46.83203125" style="66" hidden="1" customWidth="1"/>
    <col min="4" max="4" width="14.33203125" style="66" customWidth="1"/>
    <col min="5" max="5" width="40.1640625" style="66" customWidth="1"/>
    <col min="6" max="6" width="67.83203125" style="12" customWidth="1"/>
    <col min="7" max="7" width="26.1640625" style="66" customWidth="1"/>
    <col min="8" max="8" width="12.33203125" style="66" hidden="1" customWidth="1"/>
    <col min="9" max="9" width="0" style="66" hidden="1" customWidth="1"/>
    <col min="10" max="10" width="8" style="66" hidden="1" customWidth="1"/>
    <col min="11" max="11" width="26.1640625" style="66" hidden="1" customWidth="1"/>
    <col min="12" max="13" width="0" style="66" hidden="1" customWidth="1"/>
    <col min="14" max="14" width="12.1640625" style="66" hidden="1" customWidth="1"/>
    <col min="15" max="15" width="13.83203125" style="66" hidden="1" customWidth="1"/>
    <col min="16" max="16" width="14" style="66" hidden="1" customWidth="1"/>
    <col min="17" max="17" width="26.5" style="66" hidden="1" customWidth="1"/>
    <col min="18" max="18" width="25.1640625" style="66" hidden="1" customWidth="1"/>
    <col min="19" max="16384" width="8.83203125" style="66"/>
  </cols>
  <sheetData>
    <row r="2" spans="2:18" ht="33" customHeight="1">
      <c r="D2" s="81" t="s">
        <v>34</v>
      </c>
      <c r="E2" s="117"/>
      <c r="F2" s="117"/>
    </row>
    <row r="3" spans="2:18" ht="34.25" customHeight="1">
      <c r="D3" s="81" t="s">
        <v>35</v>
      </c>
      <c r="E3" s="117" t="s">
        <v>59</v>
      </c>
      <c r="F3" s="117"/>
    </row>
    <row r="4" spans="2:18" ht="33.5" customHeight="1">
      <c r="C4" s="3"/>
      <c r="D4" s="2"/>
      <c r="E4" s="1"/>
      <c r="F4" s="80"/>
    </row>
    <row r="5" spans="2:18" ht="24.75" customHeight="1">
      <c r="B5" s="66" t="s">
        <v>31</v>
      </c>
      <c r="C5" s="66" t="s">
        <v>33</v>
      </c>
      <c r="D5" s="4" t="s">
        <v>8</v>
      </c>
      <c r="E5" s="71" t="s">
        <v>36</v>
      </c>
      <c r="F5" s="72" t="s">
        <v>16</v>
      </c>
      <c r="H5" s="6" t="s">
        <v>32</v>
      </c>
      <c r="I5" s="4" t="s">
        <v>8</v>
      </c>
      <c r="J5" s="5" t="s">
        <v>0</v>
      </c>
      <c r="K5" s="5" t="s">
        <v>1</v>
      </c>
      <c r="L5" s="5" t="s">
        <v>2</v>
      </c>
      <c r="M5" s="5" t="s">
        <v>3</v>
      </c>
      <c r="N5" s="5" t="s">
        <v>4</v>
      </c>
      <c r="O5" s="5" t="s">
        <v>5</v>
      </c>
      <c r="P5" s="5" t="s">
        <v>7</v>
      </c>
      <c r="Q5" s="13" t="s">
        <v>6</v>
      </c>
      <c r="R5" s="13" t="s">
        <v>16</v>
      </c>
    </row>
    <row r="6" spans="2:18">
      <c r="B6" s="66">
        <v>1</v>
      </c>
      <c r="C6" s="69">
        <f t="shared" ref="C6:C69" si="0">D6+B6/10000</f>
        <v>133.0001</v>
      </c>
      <c r="D6" s="82">
        <v>133</v>
      </c>
      <c r="E6" s="112" t="s">
        <v>94</v>
      </c>
      <c r="F6" s="75"/>
      <c r="H6" s="70">
        <f>LARGE($C$6:$C$83,ROW(A1))</f>
        <v>133.0001</v>
      </c>
      <c r="I6" s="6">
        <f t="shared" ref="I6:I69" si="1">INDEX($D$6:$D$83,MATCH(H6,$C$6:$C$83,0))</f>
        <v>133</v>
      </c>
      <c r="J6" s="6" t="e">
        <f>INDEX(#REF!,MATCH(H6,$C$6:$C$83,0))</f>
        <v>#REF!</v>
      </c>
      <c r="K6" s="6" t="str">
        <f t="shared" ref="K6:K69" si="2">INDEX($E$6:$E$83,MATCH(H6,$C$6:$C$83,0))&amp;""</f>
        <v>豚バラ肉</v>
      </c>
      <c r="L6" s="65" t="e">
        <f>INDEX(#REF!,MATCH(H6,$C$6:$C$83,0))</f>
        <v>#REF!</v>
      </c>
      <c r="M6" s="67" t="e">
        <f>INDEX(#REF!,MATCH(H6,$C$6:$C$83,0))</f>
        <v>#REF!</v>
      </c>
      <c r="N6" s="67" t="e">
        <f>INDEX(#REF!,MATCH(H6,$C$6:$C$83,0))</f>
        <v>#REF!</v>
      </c>
      <c r="O6" s="67" t="e">
        <f>INDEX(#REF!,MATCH(H6,$C$6:$C$83,0))</f>
        <v>#REF!</v>
      </c>
      <c r="P6" s="67" t="e">
        <f>INDEX(#REF!,MATCH(H6,$C$6:$C$83,0))</f>
        <v>#REF!</v>
      </c>
      <c r="Q6" s="68" t="e">
        <f>INDEX(#REF!,MATCH(H6,$C$6:$C$83,0))&amp;""</f>
        <v>#REF!</v>
      </c>
      <c r="R6" s="68" t="str">
        <f t="shared" ref="R6:R69" si="3">INDEX($F$6:$F$83,MATCH(H6,$C$6:$C$83,0))&amp;""</f>
        <v/>
      </c>
    </row>
    <row r="7" spans="2:18">
      <c r="B7" s="66">
        <v>2</v>
      </c>
      <c r="C7" s="69">
        <f t="shared" si="0"/>
        <v>33.0002</v>
      </c>
      <c r="D7" s="82">
        <v>33</v>
      </c>
      <c r="E7" s="112" t="s">
        <v>95</v>
      </c>
      <c r="F7" s="75"/>
      <c r="H7" s="70" t="e">
        <f>LARGE($C$6:$C$83,ROW(#REF!))</f>
        <v>#REF!</v>
      </c>
      <c r="I7" s="6" t="e">
        <f t="shared" si="1"/>
        <v>#REF!</v>
      </c>
      <c r="J7" s="6" t="e">
        <f>INDEX(#REF!,MATCH(H7,$C$6:$C$83,0))</f>
        <v>#REF!</v>
      </c>
      <c r="K7" s="6" t="e">
        <f t="shared" si="2"/>
        <v>#REF!</v>
      </c>
      <c r="L7" s="65" t="e">
        <f>INDEX(#REF!,MATCH(H7,$C$6:$C$83,0))</f>
        <v>#REF!</v>
      </c>
      <c r="M7" s="67" t="e">
        <f>INDEX(#REF!,MATCH(H7,$C$6:$C$83,0))</f>
        <v>#REF!</v>
      </c>
      <c r="N7" s="67" t="e">
        <f>INDEX(#REF!,MATCH(H7,$C$6:$C$83,0))</f>
        <v>#REF!</v>
      </c>
      <c r="O7" s="67" t="e">
        <f>INDEX(#REF!,MATCH(H7,$C$6:$C$83,0))</f>
        <v>#REF!</v>
      </c>
      <c r="P7" s="67" t="e">
        <f>INDEX(#REF!,MATCH(H7,$C$6:$C$83,0))</f>
        <v>#REF!</v>
      </c>
      <c r="Q7" s="68" t="e">
        <f>INDEX(#REF!,MATCH(H7,$C$6:$C$83,0))&amp;""</f>
        <v>#REF!</v>
      </c>
      <c r="R7" s="68" t="e">
        <f t="shared" si="3"/>
        <v>#REF!</v>
      </c>
    </row>
    <row r="8" spans="2:18">
      <c r="B8" s="66">
        <v>3</v>
      </c>
      <c r="C8" s="69">
        <f t="shared" si="0"/>
        <v>25.000299999999999</v>
      </c>
      <c r="D8" s="82">
        <v>25</v>
      </c>
      <c r="E8" s="112" t="s">
        <v>96</v>
      </c>
      <c r="F8" s="75"/>
      <c r="H8" s="70" t="e">
        <f>LARGE($C$6:$C$83,ROW(#REF!))</f>
        <v>#REF!</v>
      </c>
      <c r="I8" s="6" t="e">
        <f t="shared" si="1"/>
        <v>#REF!</v>
      </c>
      <c r="J8" s="6" t="e">
        <f>INDEX(#REF!,MATCH(H8,$C$6:$C$83,0))</f>
        <v>#REF!</v>
      </c>
      <c r="K8" s="6" t="e">
        <f t="shared" si="2"/>
        <v>#REF!</v>
      </c>
      <c r="L8" s="65" t="e">
        <f>INDEX(#REF!,MATCH(H8,$C$6:$C$83,0))</f>
        <v>#REF!</v>
      </c>
      <c r="M8" s="67" t="e">
        <f>INDEX(#REF!,MATCH(H8,$C$6:$C$83,0))</f>
        <v>#REF!</v>
      </c>
      <c r="N8" s="67" t="e">
        <f>INDEX(#REF!,MATCH(H8,$C$6:$C$83,0))</f>
        <v>#REF!</v>
      </c>
      <c r="O8" s="67" t="e">
        <f>INDEX(#REF!,MATCH(H8,$C$6:$C$83,0))</f>
        <v>#REF!</v>
      </c>
      <c r="P8" s="67" t="e">
        <f>INDEX(#REF!,MATCH(H8,$C$6:$C$83,0))</f>
        <v>#REF!</v>
      </c>
      <c r="Q8" s="68" t="e">
        <f>INDEX(#REF!,MATCH(H8,$C$6:$C$83,0))&amp;""</f>
        <v>#REF!</v>
      </c>
      <c r="R8" s="68" t="e">
        <f t="shared" si="3"/>
        <v>#REF!</v>
      </c>
    </row>
    <row r="9" spans="2:18">
      <c r="B9" s="66">
        <v>4</v>
      </c>
      <c r="C9" s="69">
        <f t="shared" si="0"/>
        <v>16.000399999999999</v>
      </c>
      <c r="D9" s="82">
        <v>16</v>
      </c>
      <c r="E9" s="112" t="s">
        <v>97</v>
      </c>
      <c r="F9" s="75"/>
      <c r="H9" s="70" t="e">
        <f>LARGE($C$6:$C$83,ROW(#REF!))</f>
        <v>#REF!</v>
      </c>
      <c r="I9" s="6" t="e">
        <f t="shared" si="1"/>
        <v>#REF!</v>
      </c>
      <c r="J9" s="6" t="e">
        <f>INDEX(#REF!,MATCH(H9,$C$6:$C$83,0))</f>
        <v>#REF!</v>
      </c>
      <c r="K9" s="6" t="e">
        <f t="shared" si="2"/>
        <v>#REF!</v>
      </c>
      <c r="L9" s="65" t="e">
        <f>INDEX(#REF!,MATCH(H9,$C$6:$C$83,0))</f>
        <v>#REF!</v>
      </c>
      <c r="M9" s="67" t="e">
        <f>INDEX(#REF!,MATCH(H9,$C$6:$C$83,0))</f>
        <v>#REF!</v>
      </c>
      <c r="N9" s="67" t="e">
        <f>INDEX(#REF!,MATCH(H9,$C$6:$C$83,0))</f>
        <v>#REF!</v>
      </c>
      <c r="O9" s="67" t="e">
        <f>INDEX(#REF!,MATCH(H9,$C$6:$C$83,0))</f>
        <v>#REF!</v>
      </c>
      <c r="P9" s="67" t="e">
        <f>INDEX(#REF!,MATCH(H9,$C$6:$C$83,0))</f>
        <v>#REF!</v>
      </c>
      <c r="Q9" s="68" t="e">
        <f>INDEX(#REF!,MATCH(H9,$C$6:$C$83,0))&amp;""</f>
        <v>#REF!</v>
      </c>
      <c r="R9" s="68" t="e">
        <f t="shared" si="3"/>
        <v>#REF!</v>
      </c>
    </row>
    <row r="10" spans="2:18">
      <c r="B10" s="66">
        <v>5</v>
      </c>
      <c r="C10" s="69">
        <f t="shared" si="0"/>
        <v>58.000500000000002</v>
      </c>
      <c r="D10" s="82">
        <v>58</v>
      </c>
      <c r="E10" s="112" t="s">
        <v>98</v>
      </c>
      <c r="F10" s="75" t="s">
        <v>136</v>
      </c>
      <c r="H10" s="70" t="e">
        <f>LARGE($C$6:$C$83,ROW(#REF!))</f>
        <v>#REF!</v>
      </c>
      <c r="I10" s="6" t="e">
        <f t="shared" si="1"/>
        <v>#REF!</v>
      </c>
      <c r="J10" s="6" t="e">
        <f>INDEX(#REF!,MATCH(H10,$C$6:$C$83,0))</f>
        <v>#REF!</v>
      </c>
      <c r="K10" s="6" t="e">
        <f t="shared" si="2"/>
        <v>#REF!</v>
      </c>
      <c r="L10" s="65" t="e">
        <f>INDEX(#REF!,MATCH(H10,$C$6:$C$83,0))</f>
        <v>#REF!</v>
      </c>
      <c r="M10" s="67" t="e">
        <f>INDEX(#REF!,MATCH(H10,$C$6:$C$83,0))</f>
        <v>#REF!</v>
      </c>
      <c r="N10" s="67" t="e">
        <f>INDEX(#REF!,MATCH(H10,$C$6:$C$83,0))</f>
        <v>#REF!</v>
      </c>
      <c r="O10" s="67" t="e">
        <f>INDEX(#REF!,MATCH(H10,$C$6:$C$83,0))</f>
        <v>#REF!</v>
      </c>
      <c r="P10" s="67" t="e">
        <f>INDEX(#REF!,MATCH(H10,$C$6:$C$83,0))</f>
        <v>#REF!</v>
      </c>
      <c r="Q10" s="68" t="e">
        <f>INDEX(#REF!,MATCH(H10,$C$6:$C$83,0))&amp;""</f>
        <v>#REF!</v>
      </c>
      <c r="R10" s="68" t="e">
        <f t="shared" si="3"/>
        <v>#REF!</v>
      </c>
    </row>
    <row r="11" spans="2:18">
      <c r="B11" s="66">
        <v>6</v>
      </c>
      <c r="C11" s="69">
        <f t="shared" si="0"/>
        <v>9.0006000000000004</v>
      </c>
      <c r="D11" s="82">
        <v>9</v>
      </c>
      <c r="E11" s="112" t="s">
        <v>99</v>
      </c>
      <c r="F11" s="75" t="s">
        <v>128</v>
      </c>
      <c r="H11" s="70">
        <f t="shared" ref="H11:H74" si="4">LARGE($C$6:$C$83,ROW(A4))</f>
        <v>25.000299999999999</v>
      </c>
      <c r="I11" s="6">
        <f t="shared" si="1"/>
        <v>25</v>
      </c>
      <c r="J11" s="6" t="e">
        <f>INDEX(#REF!,MATCH(H11,$C$6:$C$83,0))</f>
        <v>#REF!</v>
      </c>
      <c r="K11" s="6" t="str">
        <f t="shared" si="2"/>
        <v>人参</v>
      </c>
      <c r="L11" s="65" t="e">
        <f>INDEX(#REF!,MATCH(H11,$C$6:$C$83,0))</f>
        <v>#REF!</v>
      </c>
      <c r="M11" s="67" t="e">
        <f>INDEX(#REF!,MATCH(H11,$C$6:$C$83,0))</f>
        <v>#REF!</v>
      </c>
      <c r="N11" s="67" t="e">
        <f>INDEX(#REF!,MATCH(H11,$C$6:$C$83,0))</f>
        <v>#REF!</v>
      </c>
      <c r="O11" s="67" t="e">
        <f>INDEX(#REF!,MATCH(H11,$C$6:$C$83,0))</f>
        <v>#REF!</v>
      </c>
      <c r="P11" s="67" t="e">
        <f>INDEX(#REF!,MATCH(H11,$C$6:$C$83,0))</f>
        <v>#REF!</v>
      </c>
      <c r="Q11" s="68" t="e">
        <f>INDEX(#REF!,MATCH(H11,$C$6:$C$83,0))&amp;""</f>
        <v>#REF!</v>
      </c>
      <c r="R11" s="68" t="str">
        <f t="shared" si="3"/>
        <v/>
      </c>
    </row>
    <row r="12" spans="2:18" ht="19">
      <c r="B12" s="66">
        <v>7</v>
      </c>
      <c r="C12" s="69">
        <f t="shared" si="0"/>
        <v>8.0007000000000001</v>
      </c>
      <c r="D12" s="82">
        <v>8</v>
      </c>
      <c r="E12" s="112" t="s">
        <v>89</v>
      </c>
      <c r="F12" s="113" t="s">
        <v>130</v>
      </c>
      <c r="H12" s="70">
        <f t="shared" si="4"/>
        <v>16.001200000000001</v>
      </c>
      <c r="I12" s="6">
        <f t="shared" si="1"/>
        <v>16</v>
      </c>
      <c r="J12" s="6" t="e">
        <f>INDEX(#REF!,MATCH(H12,$C$6:$C$83,0))</f>
        <v>#REF!</v>
      </c>
      <c r="K12" s="6" t="str">
        <f t="shared" si="2"/>
        <v>水</v>
      </c>
      <c r="L12" s="65" t="e">
        <f>INDEX(#REF!,MATCH(H12,$C$6:$C$83,0))</f>
        <v>#REF!</v>
      </c>
      <c r="M12" s="67" t="e">
        <f>INDEX(#REF!,MATCH(H12,$C$6:$C$83,0))</f>
        <v>#REF!</v>
      </c>
      <c r="N12" s="67" t="e">
        <f>INDEX(#REF!,MATCH(H12,$C$6:$C$83,0))</f>
        <v>#REF!</v>
      </c>
      <c r="O12" s="67" t="e">
        <f>INDEX(#REF!,MATCH(H12,$C$6:$C$83,0))</f>
        <v>#REF!</v>
      </c>
      <c r="P12" s="67" t="e">
        <f>INDEX(#REF!,MATCH(H12,$C$6:$C$83,0))</f>
        <v>#REF!</v>
      </c>
      <c r="Q12" s="68" t="e">
        <f>INDEX(#REF!,MATCH(H12,$C$6:$C$83,0))&amp;""</f>
        <v>#REF!</v>
      </c>
      <c r="R12" s="68" t="str">
        <f t="shared" si="3"/>
        <v/>
      </c>
    </row>
    <row r="13" spans="2:18">
      <c r="B13" s="66">
        <v>8</v>
      </c>
      <c r="C13" s="69">
        <f t="shared" si="0"/>
        <v>14.0008</v>
      </c>
      <c r="D13" s="82">
        <v>14</v>
      </c>
      <c r="E13" s="112" t="s">
        <v>100</v>
      </c>
      <c r="F13" s="75" t="s">
        <v>135</v>
      </c>
      <c r="H13" s="70">
        <f t="shared" si="4"/>
        <v>16.000399999999999</v>
      </c>
      <c r="I13" s="6">
        <f t="shared" si="1"/>
        <v>16</v>
      </c>
      <c r="J13" s="6" t="e">
        <f>INDEX(#REF!,MATCH(H13,$C$6:$C$83,0))</f>
        <v>#REF!</v>
      </c>
      <c r="K13" s="6" t="str">
        <f t="shared" si="2"/>
        <v>セロリ</v>
      </c>
      <c r="L13" s="65" t="e">
        <f>INDEX(#REF!,MATCH(H13,$C$6:$C$83,0))</f>
        <v>#REF!</v>
      </c>
      <c r="M13" s="67" t="e">
        <f>INDEX(#REF!,MATCH(H13,$C$6:$C$83,0))</f>
        <v>#REF!</v>
      </c>
      <c r="N13" s="67" t="e">
        <f>INDEX(#REF!,MATCH(H13,$C$6:$C$83,0))</f>
        <v>#REF!</v>
      </c>
      <c r="O13" s="67" t="e">
        <f>INDEX(#REF!,MATCH(H13,$C$6:$C$83,0))</f>
        <v>#REF!</v>
      </c>
      <c r="P13" s="67" t="e">
        <f>INDEX(#REF!,MATCH(H13,$C$6:$C$83,0))</f>
        <v>#REF!</v>
      </c>
      <c r="Q13" s="68" t="e">
        <f>INDEX(#REF!,MATCH(H13,$C$6:$C$83,0))&amp;""</f>
        <v>#REF!</v>
      </c>
      <c r="R13" s="68" t="str">
        <f t="shared" si="3"/>
        <v/>
      </c>
    </row>
    <row r="14" spans="2:18">
      <c r="B14" s="66">
        <v>9</v>
      </c>
      <c r="C14" s="69">
        <f>D14+B14/10000</f>
        <v>0.1009</v>
      </c>
      <c r="D14" s="82">
        <v>0.1</v>
      </c>
      <c r="E14" s="112" t="s">
        <v>101</v>
      </c>
      <c r="F14" s="75"/>
      <c r="H14" s="70">
        <f t="shared" si="4"/>
        <v>14.0008</v>
      </c>
      <c r="I14" s="6">
        <f t="shared" si="1"/>
        <v>14</v>
      </c>
      <c r="J14" s="6" t="e">
        <f>INDEX(#REF!,MATCH(H14,$C$6:$C$83,0))</f>
        <v>#REF!</v>
      </c>
      <c r="K14" s="6" t="str">
        <f t="shared" si="2"/>
        <v>ブルーベリージャム</v>
      </c>
      <c r="L14" s="65" t="e">
        <f>INDEX(#REF!,MATCH(H14,$C$6:$C$83,0))</f>
        <v>#REF!</v>
      </c>
      <c r="M14" s="67" t="e">
        <f>INDEX(#REF!,MATCH(H14,$C$6:$C$83,0))</f>
        <v>#REF!</v>
      </c>
      <c r="N14" s="67" t="e">
        <f>INDEX(#REF!,MATCH(H14,$C$6:$C$83,0))</f>
        <v>#REF!</v>
      </c>
      <c r="O14" s="67" t="e">
        <f>INDEX(#REF!,MATCH(H14,$C$6:$C$83,0))</f>
        <v>#REF!</v>
      </c>
      <c r="P14" s="67" t="e">
        <f>INDEX(#REF!,MATCH(H14,$C$6:$C$83,0))</f>
        <v>#REF!</v>
      </c>
      <c r="Q14" s="68" t="e">
        <f>INDEX(#REF!,MATCH(H14,$C$6:$C$83,0))&amp;""</f>
        <v>#REF!</v>
      </c>
      <c r="R14" s="68" t="str">
        <f t="shared" si="3"/>
        <v>ブルーベリー、砂糖類（砂糖、ぶどう糖）/ゲル化剤（ペクチン）、酸味料、クエン酸ナトリウム</v>
      </c>
    </row>
    <row r="15" spans="2:18" ht="19">
      <c r="B15" s="66">
        <v>10</v>
      </c>
      <c r="C15" s="69">
        <f t="shared" si="0"/>
        <v>1.0009999999999999</v>
      </c>
      <c r="D15" s="82">
        <v>1</v>
      </c>
      <c r="E15" s="112" t="s">
        <v>92</v>
      </c>
      <c r="F15" s="113" t="s">
        <v>134</v>
      </c>
      <c r="H15" s="70">
        <f t="shared" si="4"/>
        <v>9.0006000000000004</v>
      </c>
      <c r="I15" s="6">
        <f t="shared" si="1"/>
        <v>9</v>
      </c>
      <c r="J15" s="6" t="e">
        <f>INDEX(#REF!,MATCH(H15,$C$6:$C$83,0))</f>
        <v>#REF!</v>
      </c>
      <c r="K15" s="6" t="str">
        <f t="shared" si="2"/>
        <v>小麦粉</v>
      </c>
      <c r="L15" s="65" t="e">
        <f>INDEX(#REF!,MATCH(H15,$C$6:$C$83,0))</f>
        <v>#REF!</v>
      </c>
      <c r="M15" s="67" t="e">
        <f>INDEX(#REF!,MATCH(H15,$C$6:$C$83,0))</f>
        <v>#REF!</v>
      </c>
      <c r="N15" s="67" t="e">
        <f>INDEX(#REF!,MATCH(H15,$C$6:$C$83,0))</f>
        <v>#REF!</v>
      </c>
      <c r="O15" s="67" t="e">
        <f>INDEX(#REF!,MATCH(H15,$C$6:$C$83,0))</f>
        <v>#REF!</v>
      </c>
      <c r="P15" s="67" t="e">
        <f>INDEX(#REF!,MATCH(H15,$C$6:$C$83,0))</f>
        <v>#REF!</v>
      </c>
      <c r="Q15" s="68" t="e">
        <f>INDEX(#REF!,MATCH(H15,$C$6:$C$83,0))&amp;""</f>
        <v>#REF!</v>
      </c>
      <c r="R15" s="68" t="str">
        <f t="shared" si="3"/>
        <v>小麦</v>
      </c>
    </row>
    <row r="16" spans="2:18">
      <c r="B16" s="66">
        <v>11</v>
      </c>
      <c r="C16" s="69">
        <f t="shared" si="0"/>
        <v>0.50109999999999999</v>
      </c>
      <c r="D16" s="82">
        <v>0.5</v>
      </c>
      <c r="E16" s="86" t="s">
        <v>93</v>
      </c>
      <c r="F16" s="74" t="s">
        <v>132</v>
      </c>
      <c r="H16" s="70">
        <f t="shared" si="4"/>
        <v>8.0007000000000001</v>
      </c>
      <c r="I16" s="6">
        <f t="shared" si="1"/>
        <v>8</v>
      </c>
      <c r="J16" s="6" t="e">
        <f>INDEX(#REF!,MATCH(H16,$C$6:$C$83,0))</f>
        <v>#REF!</v>
      </c>
      <c r="K16" s="6" t="str">
        <f t="shared" si="2"/>
        <v>オリーブオイル</v>
      </c>
      <c r="L16" s="65" t="e">
        <f>INDEX(#REF!,MATCH(H16,$C$6:$C$83,0))</f>
        <v>#REF!</v>
      </c>
      <c r="M16" s="67" t="e">
        <f>INDEX(#REF!,MATCH(H16,$C$6:$C$83,0))</f>
        <v>#REF!</v>
      </c>
      <c r="N16" s="67" t="e">
        <f>INDEX(#REF!,MATCH(H16,$C$6:$C$83,0))</f>
        <v>#REF!</v>
      </c>
      <c r="O16" s="67" t="e">
        <f>INDEX(#REF!,MATCH(H16,$C$6:$C$83,0))</f>
        <v>#REF!</v>
      </c>
      <c r="P16" s="67" t="e">
        <f>INDEX(#REF!,MATCH(H16,$C$6:$C$83,0))</f>
        <v>#REF!</v>
      </c>
      <c r="Q16" s="68" t="e">
        <f>INDEX(#REF!,MATCH(H16,$C$6:$C$83,0))&amp;""</f>
        <v>#REF!</v>
      </c>
      <c r="R16" s="68" t="str">
        <f t="shared" si="3"/>
        <v>食用オリーブ油</v>
      </c>
    </row>
    <row r="17" spans="2:18">
      <c r="B17" s="66">
        <v>12</v>
      </c>
      <c r="C17" s="69">
        <f t="shared" si="0"/>
        <v>16.001200000000001</v>
      </c>
      <c r="D17" s="82">
        <v>16</v>
      </c>
      <c r="E17" s="86" t="s">
        <v>102</v>
      </c>
      <c r="F17" s="77"/>
      <c r="H17" s="70">
        <f t="shared" si="4"/>
        <v>1.0009999999999999</v>
      </c>
      <c r="I17" s="6">
        <f t="shared" si="1"/>
        <v>1</v>
      </c>
      <c r="J17" s="6" t="e">
        <f>INDEX(#REF!,MATCH(H17,$C$6:$C$83,0))</f>
        <v>#REF!</v>
      </c>
      <c r="K17" s="6" t="str">
        <f t="shared" si="2"/>
        <v>食塩</v>
      </c>
      <c r="L17" s="65" t="e">
        <f>INDEX(#REF!,MATCH(H17,$C$6:$C$83,0))</f>
        <v>#REF!</v>
      </c>
      <c r="M17" s="67" t="e">
        <f>INDEX(#REF!,MATCH(H17,$C$6:$C$83,0))</f>
        <v>#REF!</v>
      </c>
      <c r="N17" s="67" t="e">
        <f>INDEX(#REF!,MATCH(H17,$C$6:$C$83,0))</f>
        <v>#REF!</v>
      </c>
      <c r="O17" s="67" t="e">
        <f>INDEX(#REF!,MATCH(H17,$C$6:$C$83,0))</f>
        <v>#REF!</v>
      </c>
      <c r="P17" s="67" t="e">
        <f>INDEX(#REF!,MATCH(H17,$C$6:$C$83,0))</f>
        <v>#REF!</v>
      </c>
      <c r="Q17" s="68" t="e">
        <f>INDEX(#REF!,MATCH(H17,$C$6:$C$83,0))&amp;""</f>
        <v>#REF!</v>
      </c>
      <c r="R17" s="68" t="str">
        <f t="shared" si="3"/>
        <v>海水（瀬戸内）</v>
      </c>
    </row>
    <row r="18" spans="2:18">
      <c r="B18" s="66">
        <v>13</v>
      </c>
      <c r="C18" s="69">
        <f t="shared" si="0"/>
        <v>1.2999999999999999E-3</v>
      </c>
      <c r="D18" s="73"/>
      <c r="E18" s="73"/>
      <c r="F18" s="77"/>
      <c r="H18" s="70">
        <f t="shared" si="4"/>
        <v>0.50109999999999999</v>
      </c>
      <c r="I18" s="6">
        <f t="shared" si="1"/>
        <v>0.5</v>
      </c>
      <c r="J18" s="6" t="e">
        <f>INDEX(#REF!,MATCH(H18,$C$6:$C$83,0))</f>
        <v>#REF!</v>
      </c>
      <c r="K18" s="6" t="str">
        <f t="shared" si="2"/>
        <v>胡椒</v>
      </c>
      <c r="L18" s="65" t="e">
        <f>INDEX(#REF!,MATCH(H18,$C$6:$C$83,0))</f>
        <v>#REF!</v>
      </c>
      <c r="M18" s="67" t="e">
        <f>INDEX(#REF!,MATCH(H18,$C$6:$C$83,0))</f>
        <v>#REF!</v>
      </c>
      <c r="N18" s="67" t="e">
        <f>INDEX(#REF!,MATCH(H18,$C$6:$C$83,0))</f>
        <v>#REF!</v>
      </c>
      <c r="O18" s="67" t="e">
        <f>INDEX(#REF!,MATCH(H18,$C$6:$C$83,0))</f>
        <v>#REF!</v>
      </c>
      <c r="P18" s="67" t="e">
        <f>INDEX(#REF!,MATCH(H18,$C$6:$C$83,0))</f>
        <v>#REF!</v>
      </c>
      <c r="Q18" s="68" t="e">
        <f>INDEX(#REF!,MATCH(H18,$C$6:$C$83,0))&amp;""</f>
        <v>#REF!</v>
      </c>
      <c r="R18" s="68" t="str">
        <f t="shared" si="3"/>
        <v>ブラックペッパー</v>
      </c>
    </row>
    <row r="19" spans="2:18">
      <c r="B19" s="66">
        <v>14</v>
      </c>
      <c r="C19" s="69">
        <f t="shared" si="0"/>
        <v>1.4E-3</v>
      </c>
      <c r="D19" s="73"/>
      <c r="E19" s="73"/>
      <c r="F19" s="77"/>
      <c r="H19" s="70">
        <f t="shared" si="4"/>
        <v>0.1009</v>
      </c>
      <c r="I19" s="6">
        <f t="shared" si="1"/>
        <v>0.1</v>
      </c>
      <c r="J19" s="6" t="e">
        <f>INDEX(#REF!,MATCH(H19,$C$6:$C$83,0))</f>
        <v>#REF!</v>
      </c>
      <c r="K19" s="6" t="str">
        <f t="shared" si="2"/>
        <v>ローリエ</v>
      </c>
      <c r="L19" s="65" t="e">
        <f>INDEX(#REF!,MATCH(H19,$C$6:$C$83,0))</f>
        <v>#REF!</v>
      </c>
      <c r="M19" s="67" t="e">
        <f>INDEX(#REF!,MATCH(H19,$C$6:$C$83,0))</f>
        <v>#REF!</v>
      </c>
      <c r="N19" s="67" t="e">
        <f>INDEX(#REF!,MATCH(H19,$C$6:$C$83,0))</f>
        <v>#REF!</v>
      </c>
      <c r="O19" s="67" t="e">
        <f>INDEX(#REF!,MATCH(H19,$C$6:$C$83,0))</f>
        <v>#REF!</v>
      </c>
      <c r="P19" s="67" t="e">
        <f>INDEX(#REF!,MATCH(H19,$C$6:$C$83,0))</f>
        <v>#REF!</v>
      </c>
      <c r="Q19" s="68" t="e">
        <f>INDEX(#REF!,MATCH(H19,$C$6:$C$83,0))&amp;""</f>
        <v>#REF!</v>
      </c>
      <c r="R19" s="68" t="str">
        <f t="shared" si="3"/>
        <v/>
      </c>
    </row>
    <row r="20" spans="2:18">
      <c r="B20" s="66">
        <v>15</v>
      </c>
      <c r="C20" s="69">
        <f t="shared" si="0"/>
        <v>1.5E-3</v>
      </c>
      <c r="D20" s="73"/>
      <c r="E20" s="73"/>
      <c r="F20" s="77"/>
      <c r="H20" s="70">
        <f t="shared" si="4"/>
        <v>7.7999999999999996E-3</v>
      </c>
      <c r="I20" s="6">
        <f t="shared" si="1"/>
        <v>0</v>
      </c>
      <c r="J20" s="6" t="e">
        <f>INDEX(#REF!,MATCH(H20,$C$6:$C$83,0))</f>
        <v>#REF!</v>
      </c>
      <c r="K20" s="6" t="str">
        <f t="shared" si="2"/>
        <v/>
      </c>
      <c r="L20" s="65" t="e">
        <f>INDEX(#REF!,MATCH(H20,$C$6:$C$83,0))</f>
        <v>#REF!</v>
      </c>
      <c r="M20" s="67" t="e">
        <f>INDEX(#REF!,MATCH(H20,$C$6:$C$83,0))</f>
        <v>#REF!</v>
      </c>
      <c r="N20" s="67" t="e">
        <f>INDEX(#REF!,MATCH(H20,$C$6:$C$83,0))</f>
        <v>#REF!</v>
      </c>
      <c r="O20" s="67" t="e">
        <f>INDEX(#REF!,MATCH(H20,$C$6:$C$83,0))</f>
        <v>#REF!</v>
      </c>
      <c r="P20" s="67" t="e">
        <f>INDEX(#REF!,MATCH(H20,$C$6:$C$83,0))</f>
        <v>#REF!</v>
      </c>
      <c r="Q20" s="68" t="e">
        <f>INDEX(#REF!,MATCH(H20,$C$6:$C$83,0))&amp;""</f>
        <v>#REF!</v>
      </c>
      <c r="R20" s="68" t="str">
        <f t="shared" si="3"/>
        <v/>
      </c>
    </row>
    <row r="21" spans="2:18">
      <c r="B21" s="66">
        <v>16</v>
      </c>
      <c r="C21" s="69">
        <f t="shared" si="0"/>
        <v>1.6000000000000001E-3</v>
      </c>
      <c r="D21" s="73"/>
      <c r="E21" s="73"/>
      <c r="F21" s="77"/>
      <c r="H21" s="70">
        <f t="shared" si="4"/>
        <v>7.7000000000000002E-3</v>
      </c>
      <c r="I21" s="6">
        <f t="shared" si="1"/>
        <v>0</v>
      </c>
      <c r="J21" s="6" t="e">
        <f>INDEX(#REF!,MATCH(H21,$C$6:$C$83,0))</f>
        <v>#REF!</v>
      </c>
      <c r="K21" s="6" t="str">
        <f t="shared" si="2"/>
        <v/>
      </c>
      <c r="L21" s="65" t="e">
        <f>INDEX(#REF!,MATCH(H21,$C$6:$C$83,0))</f>
        <v>#REF!</v>
      </c>
      <c r="M21" s="67" t="e">
        <f>INDEX(#REF!,MATCH(H21,$C$6:$C$83,0))</f>
        <v>#REF!</v>
      </c>
      <c r="N21" s="67" t="e">
        <f>INDEX(#REF!,MATCH(H21,$C$6:$C$83,0))</f>
        <v>#REF!</v>
      </c>
      <c r="O21" s="67" t="e">
        <f>INDEX(#REF!,MATCH(H21,$C$6:$C$83,0))</f>
        <v>#REF!</v>
      </c>
      <c r="P21" s="67" t="e">
        <f>INDEX(#REF!,MATCH(H21,$C$6:$C$83,0))</f>
        <v>#REF!</v>
      </c>
      <c r="Q21" s="68" t="e">
        <f>INDEX(#REF!,MATCH(H21,$C$6:$C$83,0))&amp;""</f>
        <v>#REF!</v>
      </c>
      <c r="R21" s="68" t="str">
        <f t="shared" si="3"/>
        <v/>
      </c>
    </row>
    <row r="22" spans="2:18">
      <c r="B22" s="66">
        <v>17</v>
      </c>
      <c r="C22" s="69">
        <f t="shared" si="0"/>
        <v>1.6999999999999999E-3</v>
      </c>
      <c r="D22" s="73"/>
      <c r="E22" s="73"/>
      <c r="F22" s="77"/>
      <c r="H22" s="70">
        <f t="shared" si="4"/>
        <v>7.6E-3</v>
      </c>
      <c r="I22" s="6">
        <f t="shared" si="1"/>
        <v>0</v>
      </c>
      <c r="J22" s="6" t="e">
        <f>INDEX(#REF!,MATCH(H22,$C$6:$C$83,0))</f>
        <v>#REF!</v>
      </c>
      <c r="K22" s="6" t="str">
        <f t="shared" si="2"/>
        <v/>
      </c>
      <c r="L22" s="65" t="e">
        <f>INDEX(#REF!,MATCH(H22,$C$6:$C$83,0))</f>
        <v>#REF!</v>
      </c>
      <c r="M22" s="67" t="e">
        <f>INDEX(#REF!,MATCH(H22,$C$6:$C$83,0))</f>
        <v>#REF!</v>
      </c>
      <c r="N22" s="67" t="e">
        <f>INDEX(#REF!,MATCH(H22,$C$6:$C$83,0))</f>
        <v>#REF!</v>
      </c>
      <c r="O22" s="67" t="e">
        <f>INDEX(#REF!,MATCH(H22,$C$6:$C$83,0))</f>
        <v>#REF!</v>
      </c>
      <c r="P22" s="67" t="e">
        <f>INDEX(#REF!,MATCH(H22,$C$6:$C$83,0))</f>
        <v>#REF!</v>
      </c>
      <c r="Q22" s="68" t="e">
        <f>INDEX(#REF!,MATCH(H22,$C$6:$C$83,0))&amp;""</f>
        <v>#REF!</v>
      </c>
      <c r="R22" s="68" t="str">
        <f t="shared" si="3"/>
        <v/>
      </c>
    </row>
    <row r="23" spans="2:18">
      <c r="B23" s="66">
        <v>18</v>
      </c>
      <c r="C23" s="69">
        <f t="shared" si="0"/>
        <v>1.8E-3</v>
      </c>
      <c r="D23" s="73"/>
      <c r="E23" s="73"/>
      <c r="F23" s="77"/>
      <c r="H23" s="70">
        <f t="shared" si="4"/>
        <v>7.4999999999999997E-3</v>
      </c>
      <c r="I23" s="6">
        <f t="shared" si="1"/>
        <v>0</v>
      </c>
      <c r="J23" s="6" t="e">
        <f>INDEX(#REF!,MATCH(H23,$C$6:$C$83,0))</f>
        <v>#REF!</v>
      </c>
      <c r="K23" s="6" t="str">
        <f t="shared" si="2"/>
        <v/>
      </c>
      <c r="L23" s="65" t="e">
        <f>INDEX(#REF!,MATCH(H23,$C$6:$C$83,0))</f>
        <v>#REF!</v>
      </c>
      <c r="M23" s="67" t="e">
        <f>INDEX(#REF!,MATCH(H23,$C$6:$C$83,0))</f>
        <v>#REF!</v>
      </c>
      <c r="N23" s="67" t="e">
        <f>INDEX(#REF!,MATCH(H23,$C$6:$C$83,0))</f>
        <v>#REF!</v>
      </c>
      <c r="O23" s="67" t="e">
        <f>INDEX(#REF!,MATCH(H23,$C$6:$C$83,0))</f>
        <v>#REF!</v>
      </c>
      <c r="P23" s="67" t="e">
        <f>INDEX(#REF!,MATCH(H23,$C$6:$C$83,0))</f>
        <v>#REF!</v>
      </c>
      <c r="Q23" s="68" t="e">
        <f>INDEX(#REF!,MATCH(H23,$C$6:$C$83,0))&amp;""</f>
        <v>#REF!</v>
      </c>
      <c r="R23" s="68" t="str">
        <f t="shared" si="3"/>
        <v/>
      </c>
    </row>
    <row r="24" spans="2:18">
      <c r="B24" s="66">
        <v>19</v>
      </c>
      <c r="C24" s="69">
        <f t="shared" si="0"/>
        <v>1.9E-3</v>
      </c>
      <c r="D24" s="73"/>
      <c r="E24" s="73"/>
      <c r="F24" s="77"/>
      <c r="H24" s="70">
        <f t="shared" si="4"/>
        <v>7.4000000000000003E-3</v>
      </c>
      <c r="I24" s="6">
        <f t="shared" si="1"/>
        <v>0</v>
      </c>
      <c r="J24" s="6" t="e">
        <f>INDEX(#REF!,MATCH(H24,$C$6:$C$83,0))</f>
        <v>#REF!</v>
      </c>
      <c r="K24" s="6" t="str">
        <f t="shared" si="2"/>
        <v/>
      </c>
      <c r="L24" s="65" t="e">
        <f>INDEX(#REF!,MATCH(H24,$C$6:$C$83,0))</f>
        <v>#REF!</v>
      </c>
      <c r="M24" s="67" t="e">
        <f>INDEX(#REF!,MATCH(H24,$C$6:$C$83,0))</f>
        <v>#REF!</v>
      </c>
      <c r="N24" s="67" t="e">
        <f>INDEX(#REF!,MATCH(H24,$C$6:$C$83,0))</f>
        <v>#REF!</v>
      </c>
      <c r="O24" s="67" t="e">
        <f>INDEX(#REF!,MATCH(H24,$C$6:$C$83,0))</f>
        <v>#REF!</v>
      </c>
      <c r="P24" s="67" t="e">
        <f>INDEX(#REF!,MATCH(H24,$C$6:$C$83,0))</f>
        <v>#REF!</v>
      </c>
      <c r="Q24" s="68" t="e">
        <f>INDEX(#REF!,MATCH(H24,$C$6:$C$83,0))&amp;""</f>
        <v>#REF!</v>
      </c>
      <c r="R24" s="68" t="str">
        <f t="shared" si="3"/>
        <v/>
      </c>
    </row>
    <row r="25" spans="2:18">
      <c r="B25" s="66">
        <v>20</v>
      </c>
      <c r="C25" s="69">
        <f t="shared" si="0"/>
        <v>2E-3</v>
      </c>
      <c r="D25" s="73"/>
      <c r="E25" s="73"/>
      <c r="F25" s="77"/>
      <c r="H25" s="70">
        <f t="shared" si="4"/>
        <v>7.3000000000000001E-3</v>
      </c>
      <c r="I25" s="6">
        <f t="shared" si="1"/>
        <v>0</v>
      </c>
      <c r="J25" s="6" t="e">
        <f>INDEX(#REF!,MATCH(H25,$C$6:$C$83,0))</f>
        <v>#REF!</v>
      </c>
      <c r="K25" s="6" t="str">
        <f t="shared" si="2"/>
        <v/>
      </c>
      <c r="L25" s="65" t="e">
        <f>INDEX(#REF!,MATCH(H25,$C$6:$C$83,0))</f>
        <v>#REF!</v>
      </c>
      <c r="M25" s="67" t="e">
        <f>INDEX(#REF!,MATCH(H25,$C$6:$C$83,0))</f>
        <v>#REF!</v>
      </c>
      <c r="N25" s="67" t="e">
        <f>INDEX(#REF!,MATCH(H25,$C$6:$C$83,0))</f>
        <v>#REF!</v>
      </c>
      <c r="O25" s="67" t="e">
        <f>INDEX(#REF!,MATCH(H25,$C$6:$C$83,0))</f>
        <v>#REF!</v>
      </c>
      <c r="P25" s="67" t="e">
        <f>INDEX(#REF!,MATCH(H25,$C$6:$C$83,0))</f>
        <v>#REF!</v>
      </c>
      <c r="Q25" s="68" t="e">
        <f>INDEX(#REF!,MATCH(H25,$C$6:$C$83,0))&amp;""</f>
        <v>#REF!</v>
      </c>
      <c r="R25" s="68" t="str">
        <f t="shared" si="3"/>
        <v/>
      </c>
    </row>
    <row r="26" spans="2:18">
      <c r="B26" s="66">
        <v>21</v>
      </c>
      <c r="C26" s="69">
        <f t="shared" si="0"/>
        <v>2.0999999999999999E-3</v>
      </c>
      <c r="D26" s="73"/>
      <c r="E26" s="73"/>
      <c r="F26" s="77"/>
      <c r="H26" s="70">
        <f t="shared" si="4"/>
        <v>7.1999999999999998E-3</v>
      </c>
      <c r="I26" s="6">
        <f t="shared" si="1"/>
        <v>0</v>
      </c>
      <c r="J26" s="6" t="e">
        <f>INDEX(#REF!,MATCH(H26,$C$6:$C$83,0))</f>
        <v>#REF!</v>
      </c>
      <c r="K26" s="6" t="str">
        <f t="shared" si="2"/>
        <v/>
      </c>
      <c r="L26" s="65" t="e">
        <f>INDEX(#REF!,MATCH(H26,$C$6:$C$83,0))</f>
        <v>#REF!</v>
      </c>
      <c r="M26" s="67" t="e">
        <f>INDEX(#REF!,MATCH(H26,$C$6:$C$83,0))</f>
        <v>#REF!</v>
      </c>
      <c r="N26" s="67" t="e">
        <f>INDEX(#REF!,MATCH(H26,$C$6:$C$83,0))</f>
        <v>#REF!</v>
      </c>
      <c r="O26" s="67" t="e">
        <f>INDEX(#REF!,MATCH(H26,$C$6:$C$83,0))</f>
        <v>#REF!</v>
      </c>
      <c r="P26" s="67" t="e">
        <f>INDEX(#REF!,MATCH(H26,$C$6:$C$83,0))</f>
        <v>#REF!</v>
      </c>
      <c r="Q26" s="68" t="e">
        <f>INDEX(#REF!,MATCH(H26,$C$6:$C$83,0))&amp;""</f>
        <v>#REF!</v>
      </c>
      <c r="R26" s="68" t="str">
        <f t="shared" si="3"/>
        <v/>
      </c>
    </row>
    <row r="27" spans="2:18">
      <c r="B27" s="66">
        <v>22</v>
      </c>
      <c r="C27" s="69">
        <f t="shared" si="0"/>
        <v>2.2000000000000001E-3</v>
      </c>
      <c r="D27" s="73"/>
      <c r="E27" s="73"/>
      <c r="F27" s="77"/>
      <c r="H27" s="70">
        <f t="shared" si="4"/>
        <v>7.1000000000000004E-3</v>
      </c>
      <c r="I27" s="6">
        <f t="shared" si="1"/>
        <v>0</v>
      </c>
      <c r="J27" s="6" t="e">
        <f>INDEX(#REF!,MATCH(H27,$C$6:$C$83,0))</f>
        <v>#REF!</v>
      </c>
      <c r="K27" s="6" t="str">
        <f t="shared" si="2"/>
        <v/>
      </c>
      <c r="L27" s="65" t="e">
        <f>INDEX(#REF!,MATCH(H27,$C$6:$C$83,0))</f>
        <v>#REF!</v>
      </c>
      <c r="M27" s="67" t="e">
        <f>INDEX(#REF!,MATCH(H27,$C$6:$C$83,0))</f>
        <v>#REF!</v>
      </c>
      <c r="N27" s="67" t="e">
        <f>INDEX(#REF!,MATCH(H27,$C$6:$C$83,0))</f>
        <v>#REF!</v>
      </c>
      <c r="O27" s="67" t="e">
        <f>INDEX(#REF!,MATCH(H27,$C$6:$C$83,0))</f>
        <v>#REF!</v>
      </c>
      <c r="P27" s="67" t="e">
        <f>INDEX(#REF!,MATCH(H27,$C$6:$C$83,0))</f>
        <v>#REF!</v>
      </c>
      <c r="Q27" s="68" t="e">
        <f>INDEX(#REF!,MATCH(H27,$C$6:$C$83,0))&amp;""</f>
        <v>#REF!</v>
      </c>
      <c r="R27" s="68" t="str">
        <f t="shared" si="3"/>
        <v/>
      </c>
    </row>
    <row r="28" spans="2:18">
      <c r="B28" s="66">
        <v>23</v>
      </c>
      <c r="C28" s="69">
        <f t="shared" si="0"/>
        <v>2.3E-3</v>
      </c>
      <c r="D28" s="73"/>
      <c r="E28" s="73"/>
      <c r="F28" s="77"/>
      <c r="H28" s="70">
        <f t="shared" si="4"/>
        <v>7.0000000000000001E-3</v>
      </c>
      <c r="I28" s="6">
        <f t="shared" si="1"/>
        <v>0</v>
      </c>
      <c r="J28" s="6" t="e">
        <f>INDEX(#REF!,MATCH(H28,$C$6:$C$83,0))</f>
        <v>#REF!</v>
      </c>
      <c r="K28" s="6" t="str">
        <f t="shared" si="2"/>
        <v/>
      </c>
      <c r="L28" s="65" t="e">
        <f>INDEX(#REF!,MATCH(H28,$C$6:$C$83,0))</f>
        <v>#REF!</v>
      </c>
      <c r="M28" s="67" t="e">
        <f>INDEX(#REF!,MATCH(H28,$C$6:$C$83,0))</f>
        <v>#REF!</v>
      </c>
      <c r="N28" s="67" t="e">
        <f>INDEX(#REF!,MATCH(H28,$C$6:$C$83,0))</f>
        <v>#REF!</v>
      </c>
      <c r="O28" s="67" t="e">
        <f>INDEX(#REF!,MATCH(H28,$C$6:$C$83,0))</f>
        <v>#REF!</v>
      </c>
      <c r="P28" s="67" t="e">
        <f>INDEX(#REF!,MATCH(H28,$C$6:$C$83,0))</f>
        <v>#REF!</v>
      </c>
      <c r="Q28" s="68" t="e">
        <f>INDEX(#REF!,MATCH(H28,$C$6:$C$83,0))&amp;""</f>
        <v>#REF!</v>
      </c>
      <c r="R28" s="68" t="str">
        <f t="shared" si="3"/>
        <v/>
      </c>
    </row>
    <row r="29" spans="2:18">
      <c r="B29" s="66">
        <v>24</v>
      </c>
      <c r="C29" s="69">
        <f t="shared" si="0"/>
        <v>2.3999999999999998E-3</v>
      </c>
      <c r="D29" s="73"/>
      <c r="E29" s="73"/>
      <c r="F29" s="77"/>
      <c r="H29" s="70">
        <f t="shared" si="4"/>
        <v>6.8999999999999999E-3</v>
      </c>
      <c r="I29" s="6">
        <f t="shared" si="1"/>
        <v>0</v>
      </c>
      <c r="J29" s="6" t="e">
        <f>INDEX(#REF!,MATCH(H29,$C$6:$C$83,0))</f>
        <v>#REF!</v>
      </c>
      <c r="K29" s="6" t="str">
        <f t="shared" si="2"/>
        <v/>
      </c>
      <c r="L29" s="65" t="e">
        <f>INDEX(#REF!,MATCH(H29,$C$6:$C$83,0))</f>
        <v>#REF!</v>
      </c>
      <c r="M29" s="67" t="e">
        <f>INDEX(#REF!,MATCH(H29,$C$6:$C$83,0))</f>
        <v>#REF!</v>
      </c>
      <c r="N29" s="67" t="e">
        <f>INDEX(#REF!,MATCH(H29,$C$6:$C$83,0))</f>
        <v>#REF!</v>
      </c>
      <c r="O29" s="67" t="e">
        <f>INDEX(#REF!,MATCH(H29,$C$6:$C$83,0))</f>
        <v>#REF!</v>
      </c>
      <c r="P29" s="67" t="e">
        <f>INDEX(#REF!,MATCH(H29,$C$6:$C$83,0))</f>
        <v>#REF!</v>
      </c>
      <c r="Q29" s="68" t="e">
        <f>INDEX(#REF!,MATCH(H29,$C$6:$C$83,0))&amp;""</f>
        <v>#REF!</v>
      </c>
      <c r="R29" s="68" t="str">
        <f t="shared" si="3"/>
        <v/>
      </c>
    </row>
    <row r="30" spans="2:18">
      <c r="B30" s="66">
        <v>25</v>
      </c>
      <c r="C30" s="69">
        <f t="shared" si="0"/>
        <v>2.5000000000000001E-3</v>
      </c>
      <c r="D30" s="73"/>
      <c r="E30" s="73"/>
      <c r="F30" s="77"/>
      <c r="H30" s="70">
        <f t="shared" si="4"/>
        <v>6.7999999999999996E-3</v>
      </c>
      <c r="I30" s="6">
        <f t="shared" si="1"/>
        <v>0</v>
      </c>
      <c r="J30" s="6" t="e">
        <f>INDEX(#REF!,MATCH(H30,$C$6:$C$83,0))</f>
        <v>#REF!</v>
      </c>
      <c r="K30" s="6" t="str">
        <f t="shared" si="2"/>
        <v/>
      </c>
      <c r="L30" s="65" t="e">
        <f>INDEX(#REF!,MATCH(H30,$C$6:$C$83,0))</f>
        <v>#REF!</v>
      </c>
      <c r="M30" s="67" t="e">
        <f>INDEX(#REF!,MATCH(H30,$C$6:$C$83,0))</f>
        <v>#REF!</v>
      </c>
      <c r="N30" s="67" t="e">
        <f>INDEX(#REF!,MATCH(H30,$C$6:$C$83,0))</f>
        <v>#REF!</v>
      </c>
      <c r="O30" s="67" t="e">
        <f>INDEX(#REF!,MATCH(H30,$C$6:$C$83,0))</f>
        <v>#REF!</v>
      </c>
      <c r="P30" s="67" t="e">
        <f>INDEX(#REF!,MATCH(H30,$C$6:$C$83,0))</f>
        <v>#REF!</v>
      </c>
      <c r="Q30" s="68" t="e">
        <f>INDEX(#REF!,MATCH(H30,$C$6:$C$83,0))&amp;""</f>
        <v>#REF!</v>
      </c>
      <c r="R30" s="68" t="str">
        <f t="shared" si="3"/>
        <v/>
      </c>
    </row>
    <row r="31" spans="2:18">
      <c r="B31" s="66">
        <v>26</v>
      </c>
      <c r="C31" s="69">
        <f t="shared" si="0"/>
        <v>2.5999999999999999E-3</v>
      </c>
      <c r="D31" s="73"/>
      <c r="E31" s="73"/>
      <c r="F31" s="77"/>
      <c r="H31" s="70">
        <f t="shared" si="4"/>
        <v>6.7000000000000002E-3</v>
      </c>
      <c r="I31" s="6">
        <f t="shared" si="1"/>
        <v>0</v>
      </c>
      <c r="J31" s="6" t="e">
        <f>INDEX(#REF!,MATCH(H31,$C$6:$C$83,0))</f>
        <v>#REF!</v>
      </c>
      <c r="K31" s="6" t="str">
        <f t="shared" si="2"/>
        <v/>
      </c>
      <c r="L31" s="65" t="e">
        <f>INDEX(#REF!,MATCH(H31,$C$6:$C$83,0))</f>
        <v>#REF!</v>
      </c>
      <c r="M31" s="67" t="e">
        <f>INDEX(#REF!,MATCH(H31,$C$6:$C$83,0))</f>
        <v>#REF!</v>
      </c>
      <c r="N31" s="67" t="e">
        <f>INDEX(#REF!,MATCH(H31,$C$6:$C$83,0))</f>
        <v>#REF!</v>
      </c>
      <c r="O31" s="67" t="e">
        <f>INDEX(#REF!,MATCH(H31,$C$6:$C$83,0))</f>
        <v>#REF!</v>
      </c>
      <c r="P31" s="67" t="e">
        <f>INDEX(#REF!,MATCH(H31,$C$6:$C$83,0))</f>
        <v>#REF!</v>
      </c>
      <c r="Q31" s="68" t="e">
        <f>INDEX(#REF!,MATCH(H31,$C$6:$C$83,0))&amp;""</f>
        <v>#REF!</v>
      </c>
      <c r="R31" s="68" t="str">
        <f t="shared" si="3"/>
        <v/>
      </c>
    </row>
    <row r="32" spans="2:18">
      <c r="B32" s="66">
        <v>27</v>
      </c>
      <c r="C32" s="69">
        <f t="shared" si="0"/>
        <v>2.7000000000000001E-3</v>
      </c>
      <c r="D32" s="73"/>
      <c r="E32" s="73"/>
      <c r="F32" s="77"/>
      <c r="H32" s="70">
        <f t="shared" si="4"/>
        <v>6.6E-3</v>
      </c>
      <c r="I32" s="6">
        <f t="shared" si="1"/>
        <v>0</v>
      </c>
      <c r="J32" s="6" t="e">
        <f>INDEX(#REF!,MATCH(H32,$C$6:$C$83,0))</f>
        <v>#REF!</v>
      </c>
      <c r="K32" s="6" t="str">
        <f t="shared" si="2"/>
        <v/>
      </c>
      <c r="L32" s="65" t="e">
        <f>INDEX(#REF!,MATCH(H32,$C$6:$C$83,0))</f>
        <v>#REF!</v>
      </c>
      <c r="M32" s="67" t="e">
        <f>INDEX(#REF!,MATCH(H32,$C$6:$C$83,0))</f>
        <v>#REF!</v>
      </c>
      <c r="N32" s="67" t="e">
        <f>INDEX(#REF!,MATCH(H32,$C$6:$C$83,0))</f>
        <v>#REF!</v>
      </c>
      <c r="O32" s="67" t="e">
        <f>INDEX(#REF!,MATCH(H32,$C$6:$C$83,0))</f>
        <v>#REF!</v>
      </c>
      <c r="P32" s="67" t="e">
        <f>INDEX(#REF!,MATCH(H32,$C$6:$C$83,0))</f>
        <v>#REF!</v>
      </c>
      <c r="Q32" s="68" t="e">
        <f>INDEX(#REF!,MATCH(H32,$C$6:$C$83,0))&amp;""</f>
        <v>#REF!</v>
      </c>
      <c r="R32" s="68" t="str">
        <f t="shared" si="3"/>
        <v/>
      </c>
    </row>
    <row r="33" spans="2:18">
      <c r="B33" s="66">
        <v>28</v>
      </c>
      <c r="C33" s="69">
        <f t="shared" si="0"/>
        <v>2.8E-3</v>
      </c>
      <c r="D33" s="73"/>
      <c r="E33" s="73"/>
      <c r="F33" s="77"/>
      <c r="H33" s="70">
        <f t="shared" si="4"/>
        <v>6.4999999999999997E-3</v>
      </c>
      <c r="I33" s="6">
        <f t="shared" si="1"/>
        <v>0</v>
      </c>
      <c r="J33" s="6" t="e">
        <f>INDEX(#REF!,MATCH(H33,$C$6:$C$83,0))</f>
        <v>#REF!</v>
      </c>
      <c r="K33" s="6" t="str">
        <f t="shared" si="2"/>
        <v/>
      </c>
      <c r="L33" s="65" t="e">
        <f>INDEX(#REF!,MATCH(H33,$C$6:$C$83,0))</f>
        <v>#REF!</v>
      </c>
      <c r="M33" s="67" t="e">
        <f>INDEX(#REF!,MATCH(H33,$C$6:$C$83,0))</f>
        <v>#REF!</v>
      </c>
      <c r="N33" s="67" t="e">
        <f>INDEX(#REF!,MATCH(H33,$C$6:$C$83,0))</f>
        <v>#REF!</v>
      </c>
      <c r="O33" s="67" t="e">
        <f>INDEX(#REF!,MATCH(H33,$C$6:$C$83,0))</f>
        <v>#REF!</v>
      </c>
      <c r="P33" s="67" t="e">
        <f>INDEX(#REF!,MATCH(H33,$C$6:$C$83,0))</f>
        <v>#REF!</v>
      </c>
      <c r="Q33" s="68" t="e">
        <f>INDEX(#REF!,MATCH(H33,$C$6:$C$83,0))&amp;""</f>
        <v>#REF!</v>
      </c>
      <c r="R33" s="68" t="str">
        <f t="shared" si="3"/>
        <v/>
      </c>
    </row>
    <row r="34" spans="2:18">
      <c r="B34" s="66">
        <v>29</v>
      </c>
      <c r="C34" s="69">
        <f t="shared" si="0"/>
        <v>2.8999999999999998E-3</v>
      </c>
      <c r="D34" s="73"/>
      <c r="E34" s="73"/>
      <c r="F34" s="77"/>
      <c r="H34" s="70">
        <f t="shared" si="4"/>
        <v>6.4000000000000003E-3</v>
      </c>
      <c r="I34" s="6">
        <f t="shared" si="1"/>
        <v>0</v>
      </c>
      <c r="J34" s="6" t="e">
        <f>INDEX(#REF!,MATCH(H34,$C$6:$C$83,0))</f>
        <v>#REF!</v>
      </c>
      <c r="K34" s="6" t="str">
        <f t="shared" si="2"/>
        <v/>
      </c>
      <c r="L34" s="65" t="e">
        <f>INDEX(#REF!,MATCH(H34,$C$6:$C$83,0))</f>
        <v>#REF!</v>
      </c>
      <c r="M34" s="67" t="e">
        <f>INDEX(#REF!,MATCH(H34,$C$6:$C$83,0))</f>
        <v>#REF!</v>
      </c>
      <c r="N34" s="67" t="e">
        <f>INDEX(#REF!,MATCH(H34,$C$6:$C$83,0))</f>
        <v>#REF!</v>
      </c>
      <c r="O34" s="67" t="e">
        <f>INDEX(#REF!,MATCH(H34,$C$6:$C$83,0))</f>
        <v>#REF!</v>
      </c>
      <c r="P34" s="67" t="e">
        <f>INDEX(#REF!,MATCH(H34,$C$6:$C$83,0))</f>
        <v>#REF!</v>
      </c>
      <c r="Q34" s="68" t="e">
        <f>INDEX(#REF!,MATCH(H34,$C$6:$C$83,0))&amp;""</f>
        <v>#REF!</v>
      </c>
      <c r="R34" s="68" t="str">
        <f t="shared" si="3"/>
        <v/>
      </c>
    </row>
    <row r="35" spans="2:18">
      <c r="B35" s="66">
        <v>30</v>
      </c>
      <c r="C35" s="69">
        <f t="shared" si="0"/>
        <v>3.0000000000000001E-3</v>
      </c>
      <c r="D35" s="73"/>
      <c r="E35" s="73"/>
      <c r="F35" s="77"/>
      <c r="H35" s="70">
        <f t="shared" si="4"/>
        <v>6.3E-3</v>
      </c>
      <c r="I35" s="6">
        <f t="shared" si="1"/>
        <v>0</v>
      </c>
      <c r="J35" s="6" t="e">
        <f>INDEX(#REF!,MATCH(H35,$C$6:$C$83,0))</f>
        <v>#REF!</v>
      </c>
      <c r="K35" s="6" t="str">
        <f t="shared" si="2"/>
        <v/>
      </c>
      <c r="L35" s="65" t="e">
        <f>INDEX(#REF!,MATCH(H35,$C$6:$C$83,0))</f>
        <v>#REF!</v>
      </c>
      <c r="M35" s="67" t="e">
        <f>INDEX(#REF!,MATCH(H35,$C$6:$C$83,0))</f>
        <v>#REF!</v>
      </c>
      <c r="N35" s="67" t="e">
        <f>INDEX(#REF!,MATCH(H35,$C$6:$C$83,0))</f>
        <v>#REF!</v>
      </c>
      <c r="O35" s="67" t="e">
        <f>INDEX(#REF!,MATCH(H35,$C$6:$C$83,0))</f>
        <v>#REF!</v>
      </c>
      <c r="P35" s="67" t="e">
        <f>INDEX(#REF!,MATCH(H35,$C$6:$C$83,0))</f>
        <v>#REF!</v>
      </c>
      <c r="Q35" s="68" t="e">
        <f>INDEX(#REF!,MATCH(H35,$C$6:$C$83,0))&amp;""</f>
        <v>#REF!</v>
      </c>
      <c r="R35" s="68" t="str">
        <f t="shared" si="3"/>
        <v/>
      </c>
    </row>
    <row r="36" spans="2:18">
      <c r="B36" s="66">
        <v>31</v>
      </c>
      <c r="C36" s="69">
        <f t="shared" si="0"/>
        <v>3.0999999999999999E-3</v>
      </c>
      <c r="D36" s="73"/>
      <c r="E36" s="73"/>
      <c r="F36" s="77"/>
      <c r="H36" s="70">
        <f t="shared" si="4"/>
        <v>6.1999999999999998E-3</v>
      </c>
      <c r="I36" s="6">
        <f t="shared" si="1"/>
        <v>0</v>
      </c>
      <c r="J36" s="6" t="e">
        <f>INDEX(#REF!,MATCH(H36,$C$6:$C$83,0))</f>
        <v>#REF!</v>
      </c>
      <c r="K36" s="6" t="str">
        <f t="shared" si="2"/>
        <v/>
      </c>
      <c r="L36" s="65" t="e">
        <f>INDEX(#REF!,MATCH(H36,$C$6:$C$83,0))</f>
        <v>#REF!</v>
      </c>
      <c r="M36" s="67" t="e">
        <f>INDEX(#REF!,MATCH(H36,$C$6:$C$83,0))</f>
        <v>#REF!</v>
      </c>
      <c r="N36" s="67" t="e">
        <f>INDEX(#REF!,MATCH(H36,$C$6:$C$83,0))</f>
        <v>#REF!</v>
      </c>
      <c r="O36" s="67" t="e">
        <f>INDEX(#REF!,MATCH(H36,$C$6:$C$83,0))</f>
        <v>#REF!</v>
      </c>
      <c r="P36" s="67" t="e">
        <f>INDEX(#REF!,MATCH(H36,$C$6:$C$83,0))</f>
        <v>#REF!</v>
      </c>
      <c r="Q36" s="68" t="e">
        <f>INDEX(#REF!,MATCH(H36,$C$6:$C$83,0))&amp;""</f>
        <v>#REF!</v>
      </c>
      <c r="R36" s="68" t="str">
        <f t="shared" si="3"/>
        <v/>
      </c>
    </row>
    <row r="37" spans="2:18">
      <c r="B37" s="66">
        <v>32</v>
      </c>
      <c r="C37" s="69">
        <f t="shared" si="0"/>
        <v>3.2000000000000002E-3</v>
      </c>
      <c r="D37" s="73"/>
      <c r="E37" s="73"/>
      <c r="F37" s="77"/>
      <c r="H37" s="70">
        <f t="shared" si="4"/>
        <v>6.1000000000000004E-3</v>
      </c>
      <c r="I37" s="6">
        <f t="shared" si="1"/>
        <v>0</v>
      </c>
      <c r="J37" s="6" t="e">
        <f>INDEX(#REF!,MATCH(H37,$C$6:$C$83,0))</f>
        <v>#REF!</v>
      </c>
      <c r="K37" s="6" t="str">
        <f t="shared" si="2"/>
        <v/>
      </c>
      <c r="L37" s="65" t="e">
        <f>INDEX(#REF!,MATCH(H37,$C$6:$C$83,0))</f>
        <v>#REF!</v>
      </c>
      <c r="M37" s="67" t="e">
        <f>INDEX(#REF!,MATCH(H37,$C$6:$C$83,0))</f>
        <v>#REF!</v>
      </c>
      <c r="N37" s="67" t="e">
        <f>INDEX(#REF!,MATCH(H37,$C$6:$C$83,0))</f>
        <v>#REF!</v>
      </c>
      <c r="O37" s="67" t="e">
        <f>INDEX(#REF!,MATCH(H37,$C$6:$C$83,0))</f>
        <v>#REF!</v>
      </c>
      <c r="P37" s="67" t="e">
        <f>INDEX(#REF!,MATCH(H37,$C$6:$C$83,0))</f>
        <v>#REF!</v>
      </c>
      <c r="Q37" s="68" t="e">
        <f>INDEX(#REF!,MATCH(H37,$C$6:$C$83,0))&amp;""</f>
        <v>#REF!</v>
      </c>
      <c r="R37" s="68" t="str">
        <f t="shared" si="3"/>
        <v/>
      </c>
    </row>
    <row r="38" spans="2:18">
      <c r="B38" s="66">
        <v>33</v>
      </c>
      <c r="C38" s="69">
        <f t="shared" si="0"/>
        <v>3.3E-3</v>
      </c>
      <c r="D38" s="73"/>
      <c r="E38" s="73"/>
      <c r="F38" s="77"/>
      <c r="H38" s="70">
        <f t="shared" si="4"/>
        <v>6.0000000000000001E-3</v>
      </c>
      <c r="I38" s="6">
        <f t="shared" si="1"/>
        <v>0</v>
      </c>
      <c r="J38" s="6" t="e">
        <f>INDEX(#REF!,MATCH(H38,$C$6:$C$83,0))</f>
        <v>#REF!</v>
      </c>
      <c r="K38" s="6" t="str">
        <f t="shared" si="2"/>
        <v/>
      </c>
      <c r="L38" s="65" t="e">
        <f>INDEX(#REF!,MATCH(H38,$C$6:$C$83,0))</f>
        <v>#REF!</v>
      </c>
      <c r="M38" s="67" t="e">
        <f>INDEX(#REF!,MATCH(H38,$C$6:$C$83,0))</f>
        <v>#REF!</v>
      </c>
      <c r="N38" s="67" t="e">
        <f>INDEX(#REF!,MATCH(H38,$C$6:$C$83,0))</f>
        <v>#REF!</v>
      </c>
      <c r="O38" s="67" t="e">
        <f>INDEX(#REF!,MATCH(H38,$C$6:$C$83,0))</f>
        <v>#REF!</v>
      </c>
      <c r="P38" s="67" t="e">
        <f>INDEX(#REF!,MATCH(H38,$C$6:$C$83,0))</f>
        <v>#REF!</v>
      </c>
      <c r="Q38" s="68" t="e">
        <f>INDEX(#REF!,MATCH(H38,$C$6:$C$83,0))&amp;""</f>
        <v>#REF!</v>
      </c>
      <c r="R38" s="68" t="str">
        <f t="shared" si="3"/>
        <v/>
      </c>
    </row>
    <row r="39" spans="2:18">
      <c r="B39" s="66">
        <v>34</v>
      </c>
      <c r="C39" s="69">
        <f t="shared" si="0"/>
        <v>3.3999999999999998E-3</v>
      </c>
      <c r="D39" s="73"/>
      <c r="E39" s="73"/>
      <c r="F39" s="77"/>
      <c r="H39" s="70">
        <f t="shared" si="4"/>
        <v>5.8999999999999999E-3</v>
      </c>
      <c r="I39" s="6">
        <f t="shared" si="1"/>
        <v>0</v>
      </c>
      <c r="J39" s="6" t="e">
        <f>INDEX(#REF!,MATCH(H39,$C$6:$C$83,0))</f>
        <v>#REF!</v>
      </c>
      <c r="K39" s="6" t="str">
        <f t="shared" si="2"/>
        <v/>
      </c>
      <c r="L39" s="65" t="e">
        <f>INDEX(#REF!,MATCH(H39,$C$6:$C$83,0))</f>
        <v>#REF!</v>
      </c>
      <c r="M39" s="67" t="e">
        <f>INDEX(#REF!,MATCH(H39,$C$6:$C$83,0))</f>
        <v>#REF!</v>
      </c>
      <c r="N39" s="67" t="e">
        <f>INDEX(#REF!,MATCH(H39,$C$6:$C$83,0))</f>
        <v>#REF!</v>
      </c>
      <c r="O39" s="67" t="e">
        <f>INDEX(#REF!,MATCH(H39,$C$6:$C$83,0))</f>
        <v>#REF!</v>
      </c>
      <c r="P39" s="67" t="e">
        <f>INDEX(#REF!,MATCH(H39,$C$6:$C$83,0))</f>
        <v>#REF!</v>
      </c>
      <c r="Q39" s="68" t="e">
        <f>INDEX(#REF!,MATCH(H39,$C$6:$C$83,0))&amp;""</f>
        <v>#REF!</v>
      </c>
      <c r="R39" s="68" t="str">
        <f t="shared" si="3"/>
        <v/>
      </c>
    </row>
    <row r="40" spans="2:18">
      <c r="B40" s="66">
        <v>35</v>
      </c>
      <c r="C40" s="69">
        <f t="shared" si="0"/>
        <v>3.5000000000000001E-3</v>
      </c>
      <c r="D40" s="73"/>
      <c r="E40" s="73"/>
      <c r="F40" s="77"/>
      <c r="H40" s="70">
        <f t="shared" si="4"/>
        <v>5.7999999999999996E-3</v>
      </c>
      <c r="I40" s="6">
        <f t="shared" si="1"/>
        <v>0</v>
      </c>
      <c r="J40" s="6" t="e">
        <f>INDEX(#REF!,MATCH(H40,$C$6:$C$83,0))</f>
        <v>#REF!</v>
      </c>
      <c r="K40" s="6" t="str">
        <f t="shared" si="2"/>
        <v/>
      </c>
      <c r="L40" s="65" t="e">
        <f>INDEX(#REF!,MATCH(H40,$C$6:$C$83,0))</f>
        <v>#REF!</v>
      </c>
      <c r="M40" s="67" t="e">
        <f>INDEX(#REF!,MATCH(H40,$C$6:$C$83,0))</f>
        <v>#REF!</v>
      </c>
      <c r="N40" s="67" t="e">
        <f>INDEX(#REF!,MATCH(H40,$C$6:$C$83,0))</f>
        <v>#REF!</v>
      </c>
      <c r="O40" s="67" t="e">
        <f>INDEX(#REF!,MATCH(H40,$C$6:$C$83,0))</f>
        <v>#REF!</v>
      </c>
      <c r="P40" s="67" t="e">
        <f>INDEX(#REF!,MATCH(H40,$C$6:$C$83,0))</f>
        <v>#REF!</v>
      </c>
      <c r="Q40" s="68" t="e">
        <f>INDEX(#REF!,MATCH(H40,$C$6:$C$83,0))&amp;""</f>
        <v>#REF!</v>
      </c>
      <c r="R40" s="68" t="str">
        <f t="shared" si="3"/>
        <v/>
      </c>
    </row>
    <row r="41" spans="2:18">
      <c r="B41" s="66">
        <v>36</v>
      </c>
      <c r="C41" s="69">
        <f t="shared" si="0"/>
        <v>3.5999999999999999E-3</v>
      </c>
      <c r="D41" s="73"/>
      <c r="E41" s="73"/>
      <c r="F41" s="77"/>
      <c r="H41" s="70">
        <f t="shared" si="4"/>
        <v>5.7000000000000002E-3</v>
      </c>
      <c r="I41" s="6">
        <f t="shared" si="1"/>
        <v>0</v>
      </c>
      <c r="J41" s="6" t="e">
        <f>INDEX(#REF!,MATCH(H41,$C$6:$C$83,0))</f>
        <v>#REF!</v>
      </c>
      <c r="K41" s="6" t="str">
        <f t="shared" si="2"/>
        <v/>
      </c>
      <c r="L41" s="65" t="e">
        <f>INDEX(#REF!,MATCH(H41,$C$6:$C$83,0))</f>
        <v>#REF!</v>
      </c>
      <c r="M41" s="67" t="e">
        <f>INDEX(#REF!,MATCH(H41,$C$6:$C$83,0))</f>
        <v>#REF!</v>
      </c>
      <c r="N41" s="67" t="e">
        <f>INDEX(#REF!,MATCH(H41,$C$6:$C$83,0))</f>
        <v>#REF!</v>
      </c>
      <c r="O41" s="67" t="e">
        <f>INDEX(#REF!,MATCH(H41,$C$6:$C$83,0))</f>
        <v>#REF!</v>
      </c>
      <c r="P41" s="67" t="e">
        <f>INDEX(#REF!,MATCH(H41,$C$6:$C$83,0))</f>
        <v>#REF!</v>
      </c>
      <c r="Q41" s="68" t="e">
        <f>INDEX(#REF!,MATCH(H41,$C$6:$C$83,0))&amp;""</f>
        <v>#REF!</v>
      </c>
      <c r="R41" s="68" t="str">
        <f t="shared" si="3"/>
        <v/>
      </c>
    </row>
    <row r="42" spans="2:18">
      <c r="B42" s="66">
        <v>37</v>
      </c>
      <c r="C42" s="69">
        <f t="shared" si="0"/>
        <v>3.7000000000000002E-3</v>
      </c>
      <c r="D42" s="73"/>
      <c r="E42" s="73"/>
      <c r="F42" s="77"/>
      <c r="H42" s="70">
        <f t="shared" si="4"/>
        <v>5.5999999999999999E-3</v>
      </c>
      <c r="I42" s="6">
        <f t="shared" si="1"/>
        <v>0</v>
      </c>
      <c r="J42" s="6" t="e">
        <f>INDEX(#REF!,MATCH(H42,$C$6:$C$83,0))</f>
        <v>#REF!</v>
      </c>
      <c r="K42" s="6" t="str">
        <f t="shared" si="2"/>
        <v/>
      </c>
      <c r="L42" s="65" t="e">
        <f>INDEX(#REF!,MATCH(H42,$C$6:$C$83,0))</f>
        <v>#REF!</v>
      </c>
      <c r="M42" s="67" t="e">
        <f>INDEX(#REF!,MATCH(H42,$C$6:$C$83,0))</f>
        <v>#REF!</v>
      </c>
      <c r="N42" s="67" t="e">
        <f>INDEX(#REF!,MATCH(H42,$C$6:$C$83,0))</f>
        <v>#REF!</v>
      </c>
      <c r="O42" s="67" t="e">
        <f>INDEX(#REF!,MATCH(H42,$C$6:$C$83,0))</f>
        <v>#REF!</v>
      </c>
      <c r="P42" s="67" t="e">
        <f>INDEX(#REF!,MATCH(H42,$C$6:$C$83,0))</f>
        <v>#REF!</v>
      </c>
      <c r="Q42" s="68" t="e">
        <f>INDEX(#REF!,MATCH(H42,$C$6:$C$83,0))&amp;""</f>
        <v>#REF!</v>
      </c>
      <c r="R42" s="68" t="str">
        <f t="shared" si="3"/>
        <v/>
      </c>
    </row>
    <row r="43" spans="2:18">
      <c r="B43" s="66">
        <v>38</v>
      </c>
      <c r="C43" s="69">
        <f t="shared" si="0"/>
        <v>3.8E-3</v>
      </c>
      <c r="D43" s="73"/>
      <c r="E43" s="73"/>
      <c r="F43" s="77"/>
      <c r="H43" s="70">
        <f t="shared" si="4"/>
        <v>5.4999999999999997E-3</v>
      </c>
      <c r="I43" s="6">
        <f t="shared" si="1"/>
        <v>0</v>
      </c>
      <c r="J43" s="6" t="e">
        <f>INDEX(#REF!,MATCH(H43,$C$6:$C$83,0))</f>
        <v>#REF!</v>
      </c>
      <c r="K43" s="6" t="str">
        <f t="shared" si="2"/>
        <v/>
      </c>
      <c r="L43" s="65" t="e">
        <f>INDEX(#REF!,MATCH(H43,$C$6:$C$83,0))</f>
        <v>#REF!</v>
      </c>
      <c r="M43" s="67" t="e">
        <f>INDEX(#REF!,MATCH(H43,$C$6:$C$83,0))</f>
        <v>#REF!</v>
      </c>
      <c r="N43" s="67" t="e">
        <f>INDEX(#REF!,MATCH(H43,$C$6:$C$83,0))</f>
        <v>#REF!</v>
      </c>
      <c r="O43" s="67" t="e">
        <f>INDEX(#REF!,MATCH(H43,$C$6:$C$83,0))</f>
        <v>#REF!</v>
      </c>
      <c r="P43" s="67" t="e">
        <f>INDEX(#REF!,MATCH(H43,$C$6:$C$83,0))</f>
        <v>#REF!</v>
      </c>
      <c r="Q43" s="68" t="e">
        <f>INDEX(#REF!,MATCH(H43,$C$6:$C$83,0))&amp;""</f>
        <v>#REF!</v>
      </c>
      <c r="R43" s="68" t="str">
        <f t="shared" si="3"/>
        <v/>
      </c>
    </row>
    <row r="44" spans="2:18">
      <c r="B44" s="66">
        <v>39</v>
      </c>
      <c r="C44" s="69">
        <f t="shared" si="0"/>
        <v>3.8999999999999998E-3</v>
      </c>
      <c r="D44" s="73"/>
      <c r="E44" s="73"/>
      <c r="F44" s="77"/>
      <c r="H44" s="70">
        <f t="shared" si="4"/>
        <v>5.4000000000000003E-3</v>
      </c>
      <c r="I44" s="6">
        <f t="shared" si="1"/>
        <v>0</v>
      </c>
      <c r="J44" s="6" t="e">
        <f>INDEX(#REF!,MATCH(H44,$C$6:$C$83,0))</f>
        <v>#REF!</v>
      </c>
      <c r="K44" s="6" t="str">
        <f t="shared" si="2"/>
        <v/>
      </c>
      <c r="L44" s="65" t="e">
        <f>INDEX(#REF!,MATCH(H44,$C$6:$C$83,0))</f>
        <v>#REF!</v>
      </c>
      <c r="M44" s="67" t="e">
        <f>INDEX(#REF!,MATCH(H44,$C$6:$C$83,0))</f>
        <v>#REF!</v>
      </c>
      <c r="N44" s="67" t="e">
        <f>INDEX(#REF!,MATCH(H44,$C$6:$C$83,0))</f>
        <v>#REF!</v>
      </c>
      <c r="O44" s="67" t="e">
        <f>INDEX(#REF!,MATCH(H44,$C$6:$C$83,0))</f>
        <v>#REF!</v>
      </c>
      <c r="P44" s="67" t="e">
        <f>INDEX(#REF!,MATCH(H44,$C$6:$C$83,0))</f>
        <v>#REF!</v>
      </c>
      <c r="Q44" s="68" t="e">
        <f>INDEX(#REF!,MATCH(H44,$C$6:$C$83,0))&amp;""</f>
        <v>#REF!</v>
      </c>
      <c r="R44" s="68" t="str">
        <f t="shared" si="3"/>
        <v/>
      </c>
    </row>
    <row r="45" spans="2:18">
      <c r="B45" s="66">
        <v>40</v>
      </c>
      <c r="C45" s="69">
        <f t="shared" si="0"/>
        <v>4.0000000000000001E-3</v>
      </c>
      <c r="D45" s="73"/>
      <c r="E45" s="73"/>
      <c r="F45" s="77"/>
      <c r="H45" s="70">
        <f t="shared" si="4"/>
        <v>5.3E-3</v>
      </c>
      <c r="I45" s="6">
        <f t="shared" si="1"/>
        <v>0</v>
      </c>
      <c r="J45" s="6" t="e">
        <f>INDEX(#REF!,MATCH(H45,$C$6:$C$83,0))</f>
        <v>#REF!</v>
      </c>
      <c r="K45" s="6" t="str">
        <f t="shared" si="2"/>
        <v/>
      </c>
      <c r="L45" s="65" t="e">
        <f>INDEX(#REF!,MATCH(H45,$C$6:$C$83,0))</f>
        <v>#REF!</v>
      </c>
      <c r="M45" s="67" t="e">
        <f>INDEX(#REF!,MATCH(H45,$C$6:$C$83,0))</f>
        <v>#REF!</v>
      </c>
      <c r="N45" s="67" t="e">
        <f>INDEX(#REF!,MATCH(H45,$C$6:$C$83,0))</f>
        <v>#REF!</v>
      </c>
      <c r="O45" s="67" t="e">
        <f>INDEX(#REF!,MATCH(H45,$C$6:$C$83,0))</f>
        <v>#REF!</v>
      </c>
      <c r="P45" s="67" t="e">
        <f>INDEX(#REF!,MATCH(H45,$C$6:$C$83,0))</f>
        <v>#REF!</v>
      </c>
      <c r="Q45" s="68" t="e">
        <f>INDEX(#REF!,MATCH(H45,$C$6:$C$83,0))&amp;""</f>
        <v>#REF!</v>
      </c>
      <c r="R45" s="68" t="str">
        <f t="shared" si="3"/>
        <v/>
      </c>
    </row>
    <row r="46" spans="2:18">
      <c r="B46" s="66">
        <v>41</v>
      </c>
      <c r="C46" s="69">
        <f t="shared" si="0"/>
        <v>4.1000000000000003E-3</v>
      </c>
      <c r="D46" s="73"/>
      <c r="E46" s="73"/>
      <c r="F46" s="77"/>
      <c r="H46" s="70">
        <f t="shared" si="4"/>
        <v>5.1999999999999998E-3</v>
      </c>
      <c r="I46" s="6">
        <f t="shared" si="1"/>
        <v>0</v>
      </c>
      <c r="J46" s="6" t="e">
        <f>INDEX(#REF!,MATCH(H46,$C$6:$C$83,0))</f>
        <v>#REF!</v>
      </c>
      <c r="K46" s="6" t="str">
        <f t="shared" si="2"/>
        <v/>
      </c>
      <c r="L46" s="65" t="e">
        <f>INDEX(#REF!,MATCH(H46,$C$6:$C$83,0))</f>
        <v>#REF!</v>
      </c>
      <c r="M46" s="67" t="e">
        <f>INDEX(#REF!,MATCH(H46,$C$6:$C$83,0))</f>
        <v>#REF!</v>
      </c>
      <c r="N46" s="67" t="e">
        <f>INDEX(#REF!,MATCH(H46,$C$6:$C$83,0))</f>
        <v>#REF!</v>
      </c>
      <c r="O46" s="67" t="e">
        <f>INDEX(#REF!,MATCH(H46,$C$6:$C$83,0))</f>
        <v>#REF!</v>
      </c>
      <c r="P46" s="67" t="e">
        <f>INDEX(#REF!,MATCH(H46,$C$6:$C$83,0))</f>
        <v>#REF!</v>
      </c>
      <c r="Q46" s="68" t="e">
        <f>INDEX(#REF!,MATCH(H46,$C$6:$C$83,0))&amp;""</f>
        <v>#REF!</v>
      </c>
      <c r="R46" s="68" t="str">
        <f t="shared" si="3"/>
        <v/>
      </c>
    </row>
    <row r="47" spans="2:18">
      <c r="B47" s="66">
        <v>42</v>
      </c>
      <c r="C47" s="69">
        <f t="shared" si="0"/>
        <v>4.1999999999999997E-3</v>
      </c>
      <c r="D47" s="73"/>
      <c r="E47" s="73"/>
      <c r="F47" s="77"/>
      <c r="H47" s="70">
        <f t="shared" si="4"/>
        <v>5.1000000000000004E-3</v>
      </c>
      <c r="I47" s="6">
        <f t="shared" si="1"/>
        <v>0</v>
      </c>
      <c r="J47" s="6" t="e">
        <f>INDEX(#REF!,MATCH(H47,$C$6:$C$83,0))</f>
        <v>#REF!</v>
      </c>
      <c r="K47" s="6" t="str">
        <f t="shared" si="2"/>
        <v/>
      </c>
      <c r="L47" s="65" t="e">
        <f>INDEX(#REF!,MATCH(H47,$C$6:$C$83,0))</f>
        <v>#REF!</v>
      </c>
      <c r="M47" s="67" t="e">
        <f>INDEX(#REF!,MATCH(H47,$C$6:$C$83,0))</f>
        <v>#REF!</v>
      </c>
      <c r="N47" s="67" t="e">
        <f>INDEX(#REF!,MATCH(H47,$C$6:$C$83,0))</f>
        <v>#REF!</v>
      </c>
      <c r="O47" s="67" t="e">
        <f>INDEX(#REF!,MATCH(H47,$C$6:$C$83,0))</f>
        <v>#REF!</v>
      </c>
      <c r="P47" s="67" t="e">
        <f>INDEX(#REF!,MATCH(H47,$C$6:$C$83,0))</f>
        <v>#REF!</v>
      </c>
      <c r="Q47" s="68" t="e">
        <f>INDEX(#REF!,MATCH(H47,$C$6:$C$83,0))&amp;""</f>
        <v>#REF!</v>
      </c>
      <c r="R47" s="68" t="str">
        <f t="shared" si="3"/>
        <v/>
      </c>
    </row>
    <row r="48" spans="2:18">
      <c r="B48" s="66">
        <v>43</v>
      </c>
      <c r="C48" s="69">
        <f t="shared" si="0"/>
        <v>4.3E-3</v>
      </c>
      <c r="D48" s="73"/>
      <c r="E48" s="73"/>
      <c r="F48" s="77"/>
      <c r="H48" s="70">
        <f t="shared" si="4"/>
        <v>5.0000000000000001E-3</v>
      </c>
      <c r="I48" s="6">
        <f t="shared" si="1"/>
        <v>0</v>
      </c>
      <c r="J48" s="6" t="e">
        <f>INDEX(#REF!,MATCH(H48,$C$6:$C$83,0))</f>
        <v>#REF!</v>
      </c>
      <c r="K48" s="6" t="str">
        <f t="shared" si="2"/>
        <v/>
      </c>
      <c r="L48" s="65" t="e">
        <f>INDEX(#REF!,MATCH(H48,$C$6:$C$83,0))</f>
        <v>#REF!</v>
      </c>
      <c r="M48" s="67" t="e">
        <f>INDEX(#REF!,MATCH(H48,$C$6:$C$83,0))</f>
        <v>#REF!</v>
      </c>
      <c r="N48" s="67" t="e">
        <f>INDEX(#REF!,MATCH(H48,$C$6:$C$83,0))</f>
        <v>#REF!</v>
      </c>
      <c r="O48" s="67" t="e">
        <f>INDEX(#REF!,MATCH(H48,$C$6:$C$83,0))</f>
        <v>#REF!</v>
      </c>
      <c r="P48" s="67" t="e">
        <f>INDEX(#REF!,MATCH(H48,$C$6:$C$83,0))</f>
        <v>#REF!</v>
      </c>
      <c r="Q48" s="68" t="e">
        <f>INDEX(#REF!,MATCH(H48,$C$6:$C$83,0))&amp;""</f>
        <v>#REF!</v>
      </c>
      <c r="R48" s="68" t="str">
        <f t="shared" si="3"/>
        <v/>
      </c>
    </row>
    <row r="49" spans="2:18">
      <c r="B49" s="66">
        <v>44</v>
      </c>
      <c r="C49" s="69">
        <f t="shared" si="0"/>
        <v>4.4000000000000003E-3</v>
      </c>
      <c r="D49" s="73"/>
      <c r="E49" s="73"/>
      <c r="F49" s="77"/>
      <c r="H49" s="70">
        <f t="shared" si="4"/>
        <v>4.8999999999999998E-3</v>
      </c>
      <c r="I49" s="6">
        <f t="shared" si="1"/>
        <v>0</v>
      </c>
      <c r="J49" s="6" t="e">
        <f>INDEX(#REF!,MATCH(H49,$C$6:$C$83,0))</f>
        <v>#REF!</v>
      </c>
      <c r="K49" s="6" t="str">
        <f t="shared" si="2"/>
        <v/>
      </c>
      <c r="L49" s="65" t="e">
        <f>INDEX(#REF!,MATCH(H49,$C$6:$C$83,0))</f>
        <v>#REF!</v>
      </c>
      <c r="M49" s="67" t="e">
        <f>INDEX(#REF!,MATCH(H49,$C$6:$C$83,0))</f>
        <v>#REF!</v>
      </c>
      <c r="N49" s="67" t="e">
        <f>INDEX(#REF!,MATCH(H49,$C$6:$C$83,0))</f>
        <v>#REF!</v>
      </c>
      <c r="O49" s="67" t="e">
        <f>INDEX(#REF!,MATCH(H49,$C$6:$C$83,0))</f>
        <v>#REF!</v>
      </c>
      <c r="P49" s="67" t="e">
        <f>INDEX(#REF!,MATCH(H49,$C$6:$C$83,0))</f>
        <v>#REF!</v>
      </c>
      <c r="Q49" s="68" t="e">
        <f>INDEX(#REF!,MATCH(H49,$C$6:$C$83,0))&amp;""</f>
        <v>#REF!</v>
      </c>
      <c r="R49" s="68" t="str">
        <f t="shared" si="3"/>
        <v/>
      </c>
    </row>
    <row r="50" spans="2:18">
      <c r="B50" s="66">
        <v>45</v>
      </c>
      <c r="C50" s="69">
        <f t="shared" si="0"/>
        <v>4.4999999999999997E-3</v>
      </c>
      <c r="D50" s="73"/>
      <c r="E50" s="73"/>
      <c r="F50" s="77"/>
      <c r="H50" s="70">
        <f t="shared" si="4"/>
        <v>4.7999999999999996E-3</v>
      </c>
      <c r="I50" s="6">
        <f t="shared" si="1"/>
        <v>0</v>
      </c>
      <c r="J50" s="6" t="e">
        <f>INDEX(#REF!,MATCH(H50,$C$6:$C$83,0))</f>
        <v>#REF!</v>
      </c>
      <c r="K50" s="6" t="str">
        <f t="shared" si="2"/>
        <v/>
      </c>
      <c r="L50" s="65" t="e">
        <f>INDEX(#REF!,MATCH(H50,$C$6:$C$83,0))</f>
        <v>#REF!</v>
      </c>
      <c r="M50" s="67" t="e">
        <f>INDEX(#REF!,MATCH(H50,$C$6:$C$83,0))</f>
        <v>#REF!</v>
      </c>
      <c r="N50" s="67" t="e">
        <f>INDEX(#REF!,MATCH(H50,$C$6:$C$83,0))</f>
        <v>#REF!</v>
      </c>
      <c r="O50" s="67" t="e">
        <f>INDEX(#REF!,MATCH(H50,$C$6:$C$83,0))</f>
        <v>#REF!</v>
      </c>
      <c r="P50" s="67" t="e">
        <f>INDEX(#REF!,MATCH(H50,$C$6:$C$83,0))</f>
        <v>#REF!</v>
      </c>
      <c r="Q50" s="68" t="e">
        <f>INDEX(#REF!,MATCH(H50,$C$6:$C$83,0))&amp;""</f>
        <v>#REF!</v>
      </c>
      <c r="R50" s="68" t="str">
        <f t="shared" si="3"/>
        <v/>
      </c>
    </row>
    <row r="51" spans="2:18">
      <c r="B51" s="66">
        <v>46</v>
      </c>
      <c r="C51" s="69">
        <f t="shared" si="0"/>
        <v>4.5999999999999999E-3</v>
      </c>
      <c r="D51" s="73"/>
      <c r="E51" s="73"/>
      <c r="F51" s="77"/>
      <c r="H51" s="70">
        <f t="shared" si="4"/>
        <v>4.7000000000000002E-3</v>
      </c>
      <c r="I51" s="6">
        <f t="shared" si="1"/>
        <v>0</v>
      </c>
      <c r="J51" s="6" t="e">
        <f>INDEX(#REF!,MATCH(H51,$C$6:$C$83,0))</f>
        <v>#REF!</v>
      </c>
      <c r="K51" s="6" t="str">
        <f t="shared" si="2"/>
        <v/>
      </c>
      <c r="L51" s="65" t="e">
        <f>INDEX(#REF!,MATCH(H51,$C$6:$C$83,0))</f>
        <v>#REF!</v>
      </c>
      <c r="M51" s="67" t="e">
        <f>INDEX(#REF!,MATCH(H51,$C$6:$C$83,0))</f>
        <v>#REF!</v>
      </c>
      <c r="N51" s="67" t="e">
        <f>INDEX(#REF!,MATCH(H51,$C$6:$C$83,0))</f>
        <v>#REF!</v>
      </c>
      <c r="O51" s="67" t="e">
        <f>INDEX(#REF!,MATCH(H51,$C$6:$C$83,0))</f>
        <v>#REF!</v>
      </c>
      <c r="P51" s="67" t="e">
        <f>INDEX(#REF!,MATCH(H51,$C$6:$C$83,0))</f>
        <v>#REF!</v>
      </c>
      <c r="Q51" s="68" t="e">
        <f>INDEX(#REF!,MATCH(H51,$C$6:$C$83,0))&amp;""</f>
        <v>#REF!</v>
      </c>
      <c r="R51" s="68" t="str">
        <f t="shared" si="3"/>
        <v/>
      </c>
    </row>
    <row r="52" spans="2:18">
      <c r="B52" s="66">
        <v>47</v>
      </c>
      <c r="C52" s="69">
        <f t="shared" si="0"/>
        <v>4.7000000000000002E-3</v>
      </c>
      <c r="D52" s="73"/>
      <c r="E52" s="73"/>
      <c r="F52" s="77"/>
      <c r="H52" s="70">
        <f t="shared" si="4"/>
        <v>4.5999999999999999E-3</v>
      </c>
      <c r="I52" s="6">
        <f t="shared" si="1"/>
        <v>0</v>
      </c>
      <c r="J52" s="6" t="e">
        <f>INDEX(#REF!,MATCH(H52,$C$6:$C$83,0))</f>
        <v>#REF!</v>
      </c>
      <c r="K52" s="6" t="str">
        <f t="shared" si="2"/>
        <v/>
      </c>
      <c r="L52" s="65" t="e">
        <f>INDEX(#REF!,MATCH(H52,$C$6:$C$83,0))</f>
        <v>#REF!</v>
      </c>
      <c r="M52" s="67" t="e">
        <f>INDEX(#REF!,MATCH(H52,$C$6:$C$83,0))</f>
        <v>#REF!</v>
      </c>
      <c r="N52" s="67" t="e">
        <f>INDEX(#REF!,MATCH(H52,$C$6:$C$83,0))</f>
        <v>#REF!</v>
      </c>
      <c r="O52" s="67" t="e">
        <f>INDEX(#REF!,MATCH(H52,$C$6:$C$83,0))</f>
        <v>#REF!</v>
      </c>
      <c r="P52" s="67" t="e">
        <f>INDEX(#REF!,MATCH(H52,$C$6:$C$83,0))</f>
        <v>#REF!</v>
      </c>
      <c r="Q52" s="68" t="e">
        <f>INDEX(#REF!,MATCH(H52,$C$6:$C$83,0))&amp;""</f>
        <v>#REF!</v>
      </c>
      <c r="R52" s="68" t="str">
        <f t="shared" si="3"/>
        <v/>
      </c>
    </row>
    <row r="53" spans="2:18">
      <c r="B53" s="66">
        <v>48</v>
      </c>
      <c r="C53" s="69">
        <f t="shared" si="0"/>
        <v>4.7999999999999996E-3</v>
      </c>
      <c r="D53" s="73"/>
      <c r="E53" s="73"/>
      <c r="F53" s="77"/>
      <c r="H53" s="70">
        <f t="shared" si="4"/>
        <v>4.4999999999999997E-3</v>
      </c>
      <c r="I53" s="6">
        <f t="shared" si="1"/>
        <v>0</v>
      </c>
      <c r="J53" s="6" t="e">
        <f>INDEX(#REF!,MATCH(H53,$C$6:$C$83,0))</f>
        <v>#REF!</v>
      </c>
      <c r="K53" s="6" t="str">
        <f t="shared" si="2"/>
        <v/>
      </c>
      <c r="L53" s="65" t="e">
        <f>INDEX(#REF!,MATCH(H53,$C$6:$C$83,0))</f>
        <v>#REF!</v>
      </c>
      <c r="M53" s="67" t="e">
        <f>INDEX(#REF!,MATCH(H53,$C$6:$C$83,0))</f>
        <v>#REF!</v>
      </c>
      <c r="N53" s="67" t="e">
        <f>INDEX(#REF!,MATCH(H53,$C$6:$C$83,0))</f>
        <v>#REF!</v>
      </c>
      <c r="O53" s="67" t="e">
        <f>INDEX(#REF!,MATCH(H53,$C$6:$C$83,0))</f>
        <v>#REF!</v>
      </c>
      <c r="P53" s="67" t="e">
        <f>INDEX(#REF!,MATCH(H53,$C$6:$C$83,0))</f>
        <v>#REF!</v>
      </c>
      <c r="Q53" s="68" t="e">
        <f>INDEX(#REF!,MATCH(H53,$C$6:$C$83,0))&amp;""</f>
        <v>#REF!</v>
      </c>
      <c r="R53" s="68" t="str">
        <f t="shared" si="3"/>
        <v/>
      </c>
    </row>
    <row r="54" spans="2:18">
      <c r="B54" s="66">
        <v>49</v>
      </c>
      <c r="C54" s="69">
        <f t="shared" si="0"/>
        <v>4.8999999999999998E-3</v>
      </c>
      <c r="D54" s="73"/>
      <c r="E54" s="73"/>
      <c r="F54" s="77"/>
      <c r="H54" s="70">
        <f t="shared" si="4"/>
        <v>4.4000000000000003E-3</v>
      </c>
      <c r="I54" s="6">
        <f t="shared" si="1"/>
        <v>0</v>
      </c>
      <c r="J54" s="6" t="e">
        <f>INDEX(#REF!,MATCH(H54,$C$6:$C$83,0))</f>
        <v>#REF!</v>
      </c>
      <c r="K54" s="6" t="str">
        <f t="shared" si="2"/>
        <v/>
      </c>
      <c r="L54" s="65" t="e">
        <f>INDEX(#REF!,MATCH(H54,$C$6:$C$83,0))</f>
        <v>#REF!</v>
      </c>
      <c r="M54" s="67" t="e">
        <f>INDEX(#REF!,MATCH(H54,$C$6:$C$83,0))</f>
        <v>#REF!</v>
      </c>
      <c r="N54" s="67" t="e">
        <f>INDEX(#REF!,MATCH(H54,$C$6:$C$83,0))</f>
        <v>#REF!</v>
      </c>
      <c r="O54" s="67" t="e">
        <f>INDEX(#REF!,MATCH(H54,$C$6:$C$83,0))</f>
        <v>#REF!</v>
      </c>
      <c r="P54" s="67" t="e">
        <f>INDEX(#REF!,MATCH(H54,$C$6:$C$83,0))</f>
        <v>#REF!</v>
      </c>
      <c r="Q54" s="68" t="e">
        <f>INDEX(#REF!,MATCH(H54,$C$6:$C$83,0))&amp;""</f>
        <v>#REF!</v>
      </c>
      <c r="R54" s="68" t="str">
        <f t="shared" si="3"/>
        <v/>
      </c>
    </row>
    <row r="55" spans="2:18">
      <c r="B55" s="66">
        <v>50</v>
      </c>
      <c r="C55" s="69">
        <f t="shared" si="0"/>
        <v>5.0000000000000001E-3</v>
      </c>
      <c r="D55" s="73"/>
      <c r="E55" s="73"/>
      <c r="F55" s="77"/>
      <c r="H55" s="70">
        <f t="shared" si="4"/>
        <v>4.3E-3</v>
      </c>
      <c r="I55" s="6">
        <f t="shared" si="1"/>
        <v>0</v>
      </c>
      <c r="J55" s="6" t="e">
        <f>INDEX(#REF!,MATCH(H55,$C$6:$C$83,0))</f>
        <v>#REF!</v>
      </c>
      <c r="K55" s="6" t="str">
        <f t="shared" si="2"/>
        <v/>
      </c>
      <c r="L55" s="65" t="e">
        <f>INDEX(#REF!,MATCH(H55,$C$6:$C$83,0))</f>
        <v>#REF!</v>
      </c>
      <c r="M55" s="67" t="e">
        <f>INDEX(#REF!,MATCH(H55,$C$6:$C$83,0))</f>
        <v>#REF!</v>
      </c>
      <c r="N55" s="67" t="e">
        <f>INDEX(#REF!,MATCH(H55,$C$6:$C$83,0))</f>
        <v>#REF!</v>
      </c>
      <c r="O55" s="67" t="e">
        <f>INDEX(#REF!,MATCH(H55,$C$6:$C$83,0))</f>
        <v>#REF!</v>
      </c>
      <c r="P55" s="67" t="e">
        <f>INDEX(#REF!,MATCH(H55,$C$6:$C$83,0))</f>
        <v>#REF!</v>
      </c>
      <c r="Q55" s="68" t="e">
        <f>INDEX(#REF!,MATCH(H55,$C$6:$C$83,0))&amp;""</f>
        <v>#REF!</v>
      </c>
      <c r="R55" s="68" t="str">
        <f t="shared" si="3"/>
        <v/>
      </c>
    </row>
    <row r="56" spans="2:18">
      <c r="B56" s="66">
        <v>51</v>
      </c>
      <c r="C56" s="69">
        <f t="shared" si="0"/>
        <v>5.1000000000000004E-3</v>
      </c>
      <c r="D56" s="73"/>
      <c r="E56" s="73"/>
      <c r="F56" s="77"/>
      <c r="H56" s="70">
        <f t="shared" si="4"/>
        <v>4.1999999999999997E-3</v>
      </c>
      <c r="I56" s="6">
        <f t="shared" si="1"/>
        <v>0</v>
      </c>
      <c r="J56" s="6" t="e">
        <f>INDEX(#REF!,MATCH(H56,$C$6:$C$83,0))</f>
        <v>#REF!</v>
      </c>
      <c r="K56" s="6" t="str">
        <f t="shared" si="2"/>
        <v/>
      </c>
      <c r="L56" s="65" t="e">
        <f>INDEX(#REF!,MATCH(H56,$C$6:$C$83,0))</f>
        <v>#REF!</v>
      </c>
      <c r="M56" s="67" t="e">
        <f>INDEX(#REF!,MATCH(H56,$C$6:$C$83,0))</f>
        <v>#REF!</v>
      </c>
      <c r="N56" s="67" t="e">
        <f>INDEX(#REF!,MATCH(H56,$C$6:$C$83,0))</f>
        <v>#REF!</v>
      </c>
      <c r="O56" s="67" t="e">
        <f>INDEX(#REF!,MATCH(H56,$C$6:$C$83,0))</f>
        <v>#REF!</v>
      </c>
      <c r="P56" s="67" t="e">
        <f>INDEX(#REF!,MATCH(H56,$C$6:$C$83,0))</f>
        <v>#REF!</v>
      </c>
      <c r="Q56" s="68" t="e">
        <f>INDEX(#REF!,MATCH(H56,$C$6:$C$83,0))&amp;""</f>
        <v>#REF!</v>
      </c>
      <c r="R56" s="68" t="str">
        <f t="shared" si="3"/>
        <v/>
      </c>
    </row>
    <row r="57" spans="2:18">
      <c r="B57" s="66">
        <v>52</v>
      </c>
      <c r="C57" s="69">
        <f t="shared" si="0"/>
        <v>5.1999999999999998E-3</v>
      </c>
      <c r="D57" s="73"/>
      <c r="E57" s="78"/>
      <c r="F57" s="79"/>
      <c r="H57" s="70">
        <f t="shared" si="4"/>
        <v>4.1000000000000003E-3</v>
      </c>
      <c r="I57" s="6">
        <f t="shared" si="1"/>
        <v>0</v>
      </c>
      <c r="J57" s="6" t="e">
        <f>INDEX(#REF!,MATCH(H57,$C$6:$C$83,0))</f>
        <v>#REF!</v>
      </c>
      <c r="K57" s="6" t="str">
        <f t="shared" si="2"/>
        <v/>
      </c>
      <c r="L57" s="65" t="e">
        <f>INDEX(#REF!,MATCH(H57,$C$6:$C$83,0))</f>
        <v>#REF!</v>
      </c>
      <c r="M57" s="67" t="e">
        <f>INDEX(#REF!,MATCH(H57,$C$6:$C$83,0))</f>
        <v>#REF!</v>
      </c>
      <c r="N57" s="67" t="e">
        <f>INDEX(#REF!,MATCH(H57,$C$6:$C$83,0))</f>
        <v>#REF!</v>
      </c>
      <c r="O57" s="67" t="e">
        <f>INDEX(#REF!,MATCH(H57,$C$6:$C$83,0))</f>
        <v>#REF!</v>
      </c>
      <c r="P57" s="67" t="e">
        <f>INDEX(#REF!,MATCH(H57,$C$6:$C$83,0))</f>
        <v>#REF!</v>
      </c>
      <c r="Q57" s="68" t="e">
        <f>INDEX(#REF!,MATCH(H57,$C$6:$C$83,0))&amp;""</f>
        <v>#REF!</v>
      </c>
      <c r="R57" s="68" t="str">
        <f t="shared" si="3"/>
        <v/>
      </c>
    </row>
    <row r="58" spans="2:18">
      <c r="B58" s="66">
        <v>53</v>
      </c>
      <c r="C58" s="69">
        <f t="shared" si="0"/>
        <v>5.3E-3</v>
      </c>
      <c r="D58" s="73"/>
      <c r="E58" s="78"/>
      <c r="F58" s="79"/>
      <c r="H58" s="70">
        <f t="shared" si="4"/>
        <v>4.0000000000000001E-3</v>
      </c>
      <c r="I58" s="6">
        <f t="shared" si="1"/>
        <v>0</v>
      </c>
      <c r="J58" s="6" t="e">
        <f>INDEX(#REF!,MATCH(H58,$C$6:$C$83,0))</f>
        <v>#REF!</v>
      </c>
      <c r="K58" s="6" t="str">
        <f t="shared" si="2"/>
        <v/>
      </c>
      <c r="L58" s="65" t="e">
        <f>INDEX(#REF!,MATCH(H58,$C$6:$C$83,0))</f>
        <v>#REF!</v>
      </c>
      <c r="M58" s="67" t="e">
        <f>INDEX(#REF!,MATCH(H58,$C$6:$C$83,0))</f>
        <v>#REF!</v>
      </c>
      <c r="N58" s="67" t="e">
        <f>INDEX(#REF!,MATCH(H58,$C$6:$C$83,0))</f>
        <v>#REF!</v>
      </c>
      <c r="O58" s="67" t="e">
        <f>INDEX(#REF!,MATCH(H58,$C$6:$C$83,0))</f>
        <v>#REF!</v>
      </c>
      <c r="P58" s="67" t="e">
        <f>INDEX(#REF!,MATCH(H58,$C$6:$C$83,0))</f>
        <v>#REF!</v>
      </c>
      <c r="Q58" s="68" t="e">
        <f>INDEX(#REF!,MATCH(H58,$C$6:$C$83,0))&amp;""</f>
        <v>#REF!</v>
      </c>
      <c r="R58" s="68" t="str">
        <f t="shared" si="3"/>
        <v/>
      </c>
    </row>
    <row r="59" spans="2:18">
      <c r="B59" s="66">
        <v>54</v>
      </c>
      <c r="C59" s="69">
        <f t="shared" si="0"/>
        <v>5.4000000000000003E-3</v>
      </c>
      <c r="D59" s="73"/>
      <c r="E59" s="78"/>
      <c r="F59" s="79"/>
      <c r="H59" s="70">
        <f t="shared" si="4"/>
        <v>3.8999999999999998E-3</v>
      </c>
      <c r="I59" s="6">
        <f t="shared" si="1"/>
        <v>0</v>
      </c>
      <c r="J59" s="6" t="e">
        <f>INDEX(#REF!,MATCH(H59,$C$6:$C$83,0))</f>
        <v>#REF!</v>
      </c>
      <c r="K59" s="6" t="str">
        <f t="shared" si="2"/>
        <v/>
      </c>
      <c r="L59" s="65" t="e">
        <f>INDEX(#REF!,MATCH(H59,$C$6:$C$83,0))</f>
        <v>#REF!</v>
      </c>
      <c r="M59" s="67" t="e">
        <f>INDEX(#REF!,MATCH(H59,$C$6:$C$83,0))</f>
        <v>#REF!</v>
      </c>
      <c r="N59" s="67" t="e">
        <f>INDEX(#REF!,MATCH(H59,$C$6:$C$83,0))</f>
        <v>#REF!</v>
      </c>
      <c r="O59" s="67" t="e">
        <f>INDEX(#REF!,MATCH(H59,$C$6:$C$83,0))</f>
        <v>#REF!</v>
      </c>
      <c r="P59" s="67" t="e">
        <f>INDEX(#REF!,MATCH(H59,$C$6:$C$83,0))</f>
        <v>#REF!</v>
      </c>
      <c r="Q59" s="68" t="e">
        <f>INDEX(#REF!,MATCH(H59,$C$6:$C$83,0))&amp;""</f>
        <v>#REF!</v>
      </c>
      <c r="R59" s="68" t="str">
        <f t="shared" si="3"/>
        <v/>
      </c>
    </row>
    <row r="60" spans="2:18">
      <c r="B60" s="66">
        <v>55</v>
      </c>
      <c r="C60" s="69">
        <f t="shared" si="0"/>
        <v>5.4999999999999997E-3</v>
      </c>
      <c r="D60" s="73"/>
      <c r="E60" s="78"/>
      <c r="F60" s="79"/>
      <c r="H60" s="70">
        <f t="shared" si="4"/>
        <v>3.8E-3</v>
      </c>
      <c r="I60" s="6">
        <f t="shared" si="1"/>
        <v>0</v>
      </c>
      <c r="J60" s="6" t="e">
        <f>INDEX(#REF!,MATCH(H60,$C$6:$C$83,0))</f>
        <v>#REF!</v>
      </c>
      <c r="K60" s="6" t="str">
        <f t="shared" si="2"/>
        <v/>
      </c>
      <c r="L60" s="65" t="e">
        <f>INDEX(#REF!,MATCH(H60,$C$6:$C$83,0))</f>
        <v>#REF!</v>
      </c>
      <c r="M60" s="67" t="e">
        <f>INDEX(#REF!,MATCH(H60,$C$6:$C$83,0))</f>
        <v>#REF!</v>
      </c>
      <c r="N60" s="67" t="e">
        <f>INDEX(#REF!,MATCH(H60,$C$6:$C$83,0))</f>
        <v>#REF!</v>
      </c>
      <c r="O60" s="67" t="e">
        <f>INDEX(#REF!,MATCH(H60,$C$6:$C$83,0))</f>
        <v>#REF!</v>
      </c>
      <c r="P60" s="67" t="e">
        <f>INDEX(#REF!,MATCH(H60,$C$6:$C$83,0))</f>
        <v>#REF!</v>
      </c>
      <c r="Q60" s="68" t="e">
        <f>INDEX(#REF!,MATCH(H60,$C$6:$C$83,0))&amp;""</f>
        <v>#REF!</v>
      </c>
      <c r="R60" s="68" t="str">
        <f t="shared" si="3"/>
        <v/>
      </c>
    </row>
    <row r="61" spans="2:18">
      <c r="B61" s="66">
        <v>56</v>
      </c>
      <c r="C61" s="69">
        <f t="shared" si="0"/>
        <v>5.5999999999999999E-3</v>
      </c>
      <c r="D61" s="73"/>
      <c r="E61" s="78"/>
      <c r="F61" s="79"/>
      <c r="H61" s="70">
        <f t="shared" si="4"/>
        <v>3.7000000000000002E-3</v>
      </c>
      <c r="I61" s="6">
        <f t="shared" si="1"/>
        <v>0</v>
      </c>
      <c r="J61" s="6" t="e">
        <f>INDEX(#REF!,MATCH(H61,$C$6:$C$83,0))</f>
        <v>#REF!</v>
      </c>
      <c r="K61" s="6" t="str">
        <f t="shared" si="2"/>
        <v/>
      </c>
      <c r="L61" s="65" t="e">
        <f>INDEX(#REF!,MATCH(H61,$C$6:$C$83,0))</f>
        <v>#REF!</v>
      </c>
      <c r="M61" s="67" t="e">
        <f>INDEX(#REF!,MATCH(H61,$C$6:$C$83,0))</f>
        <v>#REF!</v>
      </c>
      <c r="N61" s="67" t="e">
        <f>INDEX(#REF!,MATCH(H61,$C$6:$C$83,0))</f>
        <v>#REF!</v>
      </c>
      <c r="O61" s="67" t="e">
        <f>INDEX(#REF!,MATCH(H61,$C$6:$C$83,0))</f>
        <v>#REF!</v>
      </c>
      <c r="P61" s="67" t="e">
        <f>INDEX(#REF!,MATCH(H61,$C$6:$C$83,0))</f>
        <v>#REF!</v>
      </c>
      <c r="Q61" s="68" t="e">
        <f>INDEX(#REF!,MATCH(H61,$C$6:$C$83,0))&amp;""</f>
        <v>#REF!</v>
      </c>
      <c r="R61" s="68" t="str">
        <f t="shared" si="3"/>
        <v/>
      </c>
    </row>
    <row r="62" spans="2:18">
      <c r="B62" s="66">
        <v>57</v>
      </c>
      <c r="C62" s="69">
        <f t="shared" si="0"/>
        <v>5.7000000000000002E-3</v>
      </c>
      <c r="D62" s="73"/>
      <c r="E62" s="78"/>
      <c r="F62" s="79"/>
      <c r="H62" s="70">
        <f t="shared" si="4"/>
        <v>3.5999999999999999E-3</v>
      </c>
      <c r="I62" s="6">
        <f t="shared" si="1"/>
        <v>0</v>
      </c>
      <c r="J62" s="6" t="e">
        <f>INDEX(#REF!,MATCH(H62,$C$6:$C$83,0))</f>
        <v>#REF!</v>
      </c>
      <c r="K62" s="6" t="str">
        <f t="shared" si="2"/>
        <v/>
      </c>
      <c r="L62" s="65" t="e">
        <f>INDEX(#REF!,MATCH(H62,$C$6:$C$83,0))</f>
        <v>#REF!</v>
      </c>
      <c r="M62" s="67" t="e">
        <f>INDEX(#REF!,MATCH(H62,$C$6:$C$83,0))</f>
        <v>#REF!</v>
      </c>
      <c r="N62" s="67" t="e">
        <f>INDEX(#REF!,MATCH(H62,$C$6:$C$83,0))</f>
        <v>#REF!</v>
      </c>
      <c r="O62" s="67" t="e">
        <f>INDEX(#REF!,MATCH(H62,$C$6:$C$83,0))</f>
        <v>#REF!</v>
      </c>
      <c r="P62" s="67" t="e">
        <f>INDEX(#REF!,MATCH(H62,$C$6:$C$83,0))</f>
        <v>#REF!</v>
      </c>
      <c r="Q62" s="68" t="e">
        <f>INDEX(#REF!,MATCH(H62,$C$6:$C$83,0))&amp;""</f>
        <v>#REF!</v>
      </c>
      <c r="R62" s="68" t="str">
        <f t="shared" si="3"/>
        <v/>
      </c>
    </row>
    <row r="63" spans="2:18">
      <c r="B63" s="66">
        <v>58</v>
      </c>
      <c r="C63" s="69">
        <f t="shared" si="0"/>
        <v>5.7999999999999996E-3</v>
      </c>
      <c r="D63" s="73"/>
      <c r="E63" s="78"/>
      <c r="F63" s="79"/>
      <c r="H63" s="70">
        <f t="shared" si="4"/>
        <v>3.5000000000000001E-3</v>
      </c>
      <c r="I63" s="6">
        <f t="shared" si="1"/>
        <v>0</v>
      </c>
      <c r="J63" s="6" t="e">
        <f>INDEX(#REF!,MATCH(H63,$C$6:$C$83,0))</f>
        <v>#REF!</v>
      </c>
      <c r="K63" s="6" t="str">
        <f t="shared" si="2"/>
        <v/>
      </c>
      <c r="L63" s="65" t="e">
        <f>INDEX(#REF!,MATCH(H63,$C$6:$C$83,0))</f>
        <v>#REF!</v>
      </c>
      <c r="M63" s="67" t="e">
        <f>INDEX(#REF!,MATCH(H63,$C$6:$C$83,0))</f>
        <v>#REF!</v>
      </c>
      <c r="N63" s="67" t="e">
        <f>INDEX(#REF!,MATCH(H63,$C$6:$C$83,0))</f>
        <v>#REF!</v>
      </c>
      <c r="O63" s="67" t="e">
        <f>INDEX(#REF!,MATCH(H63,$C$6:$C$83,0))</f>
        <v>#REF!</v>
      </c>
      <c r="P63" s="67" t="e">
        <f>INDEX(#REF!,MATCH(H63,$C$6:$C$83,0))</f>
        <v>#REF!</v>
      </c>
      <c r="Q63" s="68" t="e">
        <f>INDEX(#REF!,MATCH(H63,$C$6:$C$83,0))&amp;""</f>
        <v>#REF!</v>
      </c>
      <c r="R63" s="68" t="str">
        <f t="shared" si="3"/>
        <v/>
      </c>
    </row>
    <row r="64" spans="2:18">
      <c r="B64" s="66">
        <v>59</v>
      </c>
      <c r="C64" s="69">
        <f t="shared" si="0"/>
        <v>5.8999999999999999E-3</v>
      </c>
      <c r="D64" s="73"/>
      <c r="E64" s="78"/>
      <c r="F64" s="79"/>
      <c r="H64" s="70">
        <f t="shared" si="4"/>
        <v>3.3999999999999998E-3</v>
      </c>
      <c r="I64" s="6">
        <f t="shared" si="1"/>
        <v>0</v>
      </c>
      <c r="J64" s="6" t="e">
        <f>INDEX(#REF!,MATCH(H64,$C$6:$C$83,0))</f>
        <v>#REF!</v>
      </c>
      <c r="K64" s="6" t="str">
        <f t="shared" si="2"/>
        <v/>
      </c>
      <c r="L64" s="65" t="e">
        <f>INDEX(#REF!,MATCH(H64,$C$6:$C$83,0))</f>
        <v>#REF!</v>
      </c>
      <c r="M64" s="67" t="e">
        <f>INDEX(#REF!,MATCH(H64,$C$6:$C$83,0))</f>
        <v>#REF!</v>
      </c>
      <c r="N64" s="67" t="e">
        <f>INDEX(#REF!,MATCH(H64,$C$6:$C$83,0))</f>
        <v>#REF!</v>
      </c>
      <c r="O64" s="67" t="e">
        <f>INDEX(#REF!,MATCH(H64,$C$6:$C$83,0))</f>
        <v>#REF!</v>
      </c>
      <c r="P64" s="67" t="e">
        <f>INDEX(#REF!,MATCH(H64,$C$6:$C$83,0))</f>
        <v>#REF!</v>
      </c>
      <c r="Q64" s="68" t="e">
        <f>INDEX(#REF!,MATCH(H64,$C$6:$C$83,0))&amp;""</f>
        <v>#REF!</v>
      </c>
      <c r="R64" s="68" t="str">
        <f t="shared" si="3"/>
        <v/>
      </c>
    </row>
    <row r="65" spans="2:18">
      <c r="B65" s="66">
        <v>60</v>
      </c>
      <c r="C65" s="69">
        <f t="shared" si="0"/>
        <v>6.0000000000000001E-3</v>
      </c>
      <c r="D65" s="73"/>
      <c r="E65" s="78"/>
      <c r="F65" s="79"/>
      <c r="H65" s="70">
        <f t="shared" si="4"/>
        <v>3.3E-3</v>
      </c>
      <c r="I65" s="6">
        <f t="shared" si="1"/>
        <v>0</v>
      </c>
      <c r="J65" s="6" t="e">
        <f>INDEX(#REF!,MATCH(H65,$C$6:$C$83,0))</f>
        <v>#REF!</v>
      </c>
      <c r="K65" s="6" t="str">
        <f t="shared" si="2"/>
        <v/>
      </c>
      <c r="L65" s="65" t="e">
        <f>INDEX(#REF!,MATCH(H65,$C$6:$C$83,0))</f>
        <v>#REF!</v>
      </c>
      <c r="M65" s="67" t="e">
        <f>INDEX(#REF!,MATCH(H65,$C$6:$C$83,0))</f>
        <v>#REF!</v>
      </c>
      <c r="N65" s="67" t="e">
        <f>INDEX(#REF!,MATCH(H65,$C$6:$C$83,0))</f>
        <v>#REF!</v>
      </c>
      <c r="O65" s="67" t="e">
        <f>INDEX(#REF!,MATCH(H65,$C$6:$C$83,0))</f>
        <v>#REF!</v>
      </c>
      <c r="P65" s="67" t="e">
        <f>INDEX(#REF!,MATCH(H65,$C$6:$C$83,0))</f>
        <v>#REF!</v>
      </c>
      <c r="Q65" s="68" t="e">
        <f>INDEX(#REF!,MATCH(H65,$C$6:$C$83,0))&amp;""</f>
        <v>#REF!</v>
      </c>
      <c r="R65" s="68" t="str">
        <f t="shared" si="3"/>
        <v/>
      </c>
    </row>
    <row r="66" spans="2:18">
      <c r="B66" s="66">
        <v>61</v>
      </c>
      <c r="C66" s="69">
        <f t="shared" si="0"/>
        <v>6.1000000000000004E-3</v>
      </c>
      <c r="D66" s="73"/>
      <c r="E66" s="78"/>
      <c r="F66" s="79"/>
      <c r="H66" s="70">
        <f t="shared" si="4"/>
        <v>3.2000000000000002E-3</v>
      </c>
      <c r="I66" s="6">
        <f t="shared" si="1"/>
        <v>0</v>
      </c>
      <c r="J66" s="6" t="e">
        <f>INDEX(#REF!,MATCH(H66,$C$6:$C$83,0))</f>
        <v>#REF!</v>
      </c>
      <c r="K66" s="6" t="str">
        <f t="shared" si="2"/>
        <v/>
      </c>
      <c r="L66" s="65" t="e">
        <f>INDEX(#REF!,MATCH(H66,$C$6:$C$83,0))</f>
        <v>#REF!</v>
      </c>
      <c r="M66" s="67" t="e">
        <f>INDEX(#REF!,MATCH(H66,$C$6:$C$83,0))</f>
        <v>#REF!</v>
      </c>
      <c r="N66" s="67" t="e">
        <f>INDEX(#REF!,MATCH(H66,$C$6:$C$83,0))</f>
        <v>#REF!</v>
      </c>
      <c r="O66" s="67" t="e">
        <f>INDEX(#REF!,MATCH(H66,$C$6:$C$83,0))</f>
        <v>#REF!</v>
      </c>
      <c r="P66" s="67" t="e">
        <f>INDEX(#REF!,MATCH(H66,$C$6:$C$83,0))</f>
        <v>#REF!</v>
      </c>
      <c r="Q66" s="68" t="e">
        <f>INDEX(#REF!,MATCH(H66,$C$6:$C$83,0))&amp;""</f>
        <v>#REF!</v>
      </c>
      <c r="R66" s="68" t="str">
        <f t="shared" si="3"/>
        <v/>
      </c>
    </row>
    <row r="67" spans="2:18">
      <c r="B67" s="66">
        <v>62</v>
      </c>
      <c r="C67" s="69">
        <f t="shared" si="0"/>
        <v>6.1999999999999998E-3</v>
      </c>
      <c r="D67" s="73"/>
      <c r="E67" s="78"/>
      <c r="F67" s="79"/>
      <c r="H67" s="70">
        <f t="shared" si="4"/>
        <v>3.0999999999999999E-3</v>
      </c>
      <c r="I67" s="6">
        <f t="shared" si="1"/>
        <v>0</v>
      </c>
      <c r="J67" s="6" t="e">
        <f>INDEX(#REF!,MATCH(H67,$C$6:$C$83,0))</f>
        <v>#REF!</v>
      </c>
      <c r="K67" s="6" t="str">
        <f t="shared" si="2"/>
        <v/>
      </c>
      <c r="L67" s="65" t="e">
        <f>INDEX(#REF!,MATCH(H67,$C$6:$C$83,0))</f>
        <v>#REF!</v>
      </c>
      <c r="M67" s="67" t="e">
        <f>INDEX(#REF!,MATCH(H67,$C$6:$C$83,0))</f>
        <v>#REF!</v>
      </c>
      <c r="N67" s="67" t="e">
        <f>INDEX(#REF!,MATCH(H67,$C$6:$C$83,0))</f>
        <v>#REF!</v>
      </c>
      <c r="O67" s="67" t="e">
        <f>INDEX(#REF!,MATCH(H67,$C$6:$C$83,0))</f>
        <v>#REF!</v>
      </c>
      <c r="P67" s="67" t="e">
        <f>INDEX(#REF!,MATCH(H67,$C$6:$C$83,0))</f>
        <v>#REF!</v>
      </c>
      <c r="Q67" s="68" t="e">
        <f>INDEX(#REF!,MATCH(H67,$C$6:$C$83,0))&amp;""</f>
        <v>#REF!</v>
      </c>
      <c r="R67" s="68" t="str">
        <f t="shared" si="3"/>
        <v/>
      </c>
    </row>
    <row r="68" spans="2:18">
      <c r="B68" s="66">
        <v>63</v>
      </c>
      <c r="C68" s="69">
        <f t="shared" si="0"/>
        <v>6.3E-3</v>
      </c>
      <c r="D68" s="73"/>
      <c r="E68" s="78"/>
      <c r="F68" s="79"/>
      <c r="H68" s="70">
        <f t="shared" si="4"/>
        <v>3.0000000000000001E-3</v>
      </c>
      <c r="I68" s="6">
        <f t="shared" si="1"/>
        <v>0</v>
      </c>
      <c r="J68" s="6" t="e">
        <f>INDEX(#REF!,MATCH(H68,$C$6:$C$83,0))</f>
        <v>#REF!</v>
      </c>
      <c r="K68" s="6" t="str">
        <f t="shared" si="2"/>
        <v/>
      </c>
      <c r="L68" s="65" t="e">
        <f>INDEX(#REF!,MATCH(H68,$C$6:$C$83,0))</f>
        <v>#REF!</v>
      </c>
      <c r="M68" s="67" t="e">
        <f>INDEX(#REF!,MATCH(H68,$C$6:$C$83,0))</f>
        <v>#REF!</v>
      </c>
      <c r="N68" s="67" t="e">
        <f>INDEX(#REF!,MATCH(H68,$C$6:$C$83,0))</f>
        <v>#REF!</v>
      </c>
      <c r="O68" s="67" t="e">
        <f>INDEX(#REF!,MATCH(H68,$C$6:$C$83,0))</f>
        <v>#REF!</v>
      </c>
      <c r="P68" s="67" t="e">
        <f>INDEX(#REF!,MATCH(H68,$C$6:$C$83,0))</f>
        <v>#REF!</v>
      </c>
      <c r="Q68" s="68" t="e">
        <f>INDEX(#REF!,MATCH(H68,$C$6:$C$83,0))&amp;""</f>
        <v>#REF!</v>
      </c>
      <c r="R68" s="68" t="str">
        <f t="shared" si="3"/>
        <v/>
      </c>
    </row>
    <row r="69" spans="2:18">
      <c r="B69" s="66">
        <v>64</v>
      </c>
      <c r="C69" s="69">
        <f t="shared" si="0"/>
        <v>6.4000000000000003E-3</v>
      </c>
      <c r="D69" s="73"/>
      <c r="E69" s="78"/>
      <c r="F69" s="79"/>
      <c r="H69" s="70">
        <f t="shared" si="4"/>
        <v>2.8999999999999998E-3</v>
      </c>
      <c r="I69" s="6">
        <f t="shared" si="1"/>
        <v>0</v>
      </c>
      <c r="J69" s="6" t="e">
        <f>INDEX(#REF!,MATCH(H69,$C$6:$C$83,0))</f>
        <v>#REF!</v>
      </c>
      <c r="K69" s="6" t="str">
        <f t="shared" si="2"/>
        <v/>
      </c>
      <c r="L69" s="65" t="e">
        <f>INDEX(#REF!,MATCH(H69,$C$6:$C$83,0))</f>
        <v>#REF!</v>
      </c>
      <c r="M69" s="67" t="e">
        <f>INDEX(#REF!,MATCH(H69,$C$6:$C$83,0))</f>
        <v>#REF!</v>
      </c>
      <c r="N69" s="67" t="e">
        <f>INDEX(#REF!,MATCH(H69,$C$6:$C$83,0))</f>
        <v>#REF!</v>
      </c>
      <c r="O69" s="67" t="e">
        <f>INDEX(#REF!,MATCH(H69,$C$6:$C$83,0))</f>
        <v>#REF!</v>
      </c>
      <c r="P69" s="67" t="e">
        <f>INDEX(#REF!,MATCH(H69,$C$6:$C$83,0))</f>
        <v>#REF!</v>
      </c>
      <c r="Q69" s="68" t="e">
        <f>INDEX(#REF!,MATCH(H69,$C$6:$C$83,0))&amp;""</f>
        <v>#REF!</v>
      </c>
      <c r="R69" s="68" t="str">
        <f t="shared" si="3"/>
        <v/>
      </c>
    </row>
    <row r="70" spans="2:18">
      <c r="B70" s="66">
        <v>65</v>
      </c>
      <c r="C70" s="69">
        <f t="shared" ref="C70:C83" si="5">D70+B70/10000</f>
        <v>6.4999999999999997E-3</v>
      </c>
      <c r="D70" s="73"/>
      <c r="E70" s="78"/>
      <c r="F70" s="79"/>
      <c r="H70" s="70">
        <f t="shared" si="4"/>
        <v>2.8E-3</v>
      </c>
      <c r="I70" s="6">
        <f t="shared" ref="I70:I83" si="6">INDEX($D$6:$D$83,MATCH(H70,$C$6:$C$83,0))</f>
        <v>0</v>
      </c>
      <c r="J70" s="6" t="e">
        <f>INDEX(#REF!,MATCH(H70,$C$6:$C$83,0))</f>
        <v>#REF!</v>
      </c>
      <c r="K70" s="6" t="str">
        <f t="shared" ref="K70:K83" si="7">INDEX($E$6:$E$83,MATCH(H70,$C$6:$C$83,0))&amp;""</f>
        <v/>
      </c>
      <c r="L70" s="65" t="e">
        <f>INDEX(#REF!,MATCH(H70,$C$6:$C$83,0))</f>
        <v>#REF!</v>
      </c>
      <c r="M70" s="67" t="e">
        <f>INDEX(#REF!,MATCH(H70,$C$6:$C$83,0))</f>
        <v>#REF!</v>
      </c>
      <c r="N70" s="67" t="e">
        <f>INDEX(#REF!,MATCH(H70,$C$6:$C$83,0))</f>
        <v>#REF!</v>
      </c>
      <c r="O70" s="67" t="e">
        <f>INDEX(#REF!,MATCH(H70,$C$6:$C$83,0))</f>
        <v>#REF!</v>
      </c>
      <c r="P70" s="67" t="e">
        <f>INDEX(#REF!,MATCH(H70,$C$6:$C$83,0))</f>
        <v>#REF!</v>
      </c>
      <c r="Q70" s="68" t="e">
        <f>INDEX(#REF!,MATCH(H70,$C$6:$C$83,0))&amp;""</f>
        <v>#REF!</v>
      </c>
      <c r="R70" s="68" t="str">
        <f t="shared" ref="R70:R83" si="8">INDEX($F$6:$F$83,MATCH(H70,$C$6:$C$83,0))&amp;""</f>
        <v/>
      </c>
    </row>
    <row r="71" spans="2:18">
      <c r="B71" s="66">
        <v>66</v>
      </c>
      <c r="C71" s="69">
        <f t="shared" si="5"/>
        <v>6.6E-3</v>
      </c>
      <c r="D71" s="73"/>
      <c r="E71" s="78"/>
      <c r="F71" s="79"/>
      <c r="H71" s="70">
        <f t="shared" si="4"/>
        <v>2.7000000000000001E-3</v>
      </c>
      <c r="I71" s="6">
        <f t="shared" si="6"/>
        <v>0</v>
      </c>
      <c r="J71" s="6" t="e">
        <f>INDEX(#REF!,MATCH(H71,$C$6:$C$83,0))</f>
        <v>#REF!</v>
      </c>
      <c r="K71" s="6" t="str">
        <f t="shared" si="7"/>
        <v/>
      </c>
      <c r="L71" s="65" t="e">
        <f>INDEX(#REF!,MATCH(H71,$C$6:$C$83,0))</f>
        <v>#REF!</v>
      </c>
      <c r="M71" s="67" t="e">
        <f>INDEX(#REF!,MATCH(H71,$C$6:$C$83,0))</f>
        <v>#REF!</v>
      </c>
      <c r="N71" s="67" t="e">
        <f>INDEX(#REF!,MATCH(H71,$C$6:$C$83,0))</f>
        <v>#REF!</v>
      </c>
      <c r="O71" s="67" t="e">
        <f>INDEX(#REF!,MATCH(H71,$C$6:$C$83,0))</f>
        <v>#REF!</v>
      </c>
      <c r="P71" s="67" t="e">
        <f>INDEX(#REF!,MATCH(H71,$C$6:$C$83,0))</f>
        <v>#REF!</v>
      </c>
      <c r="Q71" s="68" t="e">
        <f>INDEX(#REF!,MATCH(H71,$C$6:$C$83,0))&amp;""</f>
        <v>#REF!</v>
      </c>
      <c r="R71" s="68" t="str">
        <f t="shared" si="8"/>
        <v/>
      </c>
    </row>
    <row r="72" spans="2:18">
      <c r="B72" s="66">
        <v>67</v>
      </c>
      <c r="C72" s="69">
        <f t="shared" si="5"/>
        <v>6.7000000000000002E-3</v>
      </c>
      <c r="D72" s="73"/>
      <c r="E72" s="78"/>
      <c r="F72" s="79"/>
      <c r="H72" s="70">
        <f t="shared" si="4"/>
        <v>2.5999999999999999E-3</v>
      </c>
      <c r="I72" s="6">
        <f t="shared" si="6"/>
        <v>0</v>
      </c>
      <c r="J72" s="6" t="e">
        <f>INDEX(#REF!,MATCH(H72,$C$6:$C$83,0))</f>
        <v>#REF!</v>
      </c>
      <c r="K72" s="6" t="str">
        <f t="shared" si="7"/>
        <v/>
      </c>
      <c r="L72" s="65" t="e">
        <f>INDEX(#REF!,MATCH(H72,$C$6:$C$83,0))</f>
        <v>#REF!</v>
      </c>
      <c r="M72" s="67" t="e">
        <f>INDEX(#REF!,MATCH(H72,$C$6:$C$83,0))</f>
        <v>#REF!</v>
      </c>
      <c r="N72" s="67" t="e">
        <f>INDEX(#REF!,MATCH(H72,$C$6:$C$83,0))</f>
        <v>#REF!</v>
      </c>
      <c r="O72" s="67" t="e">
        <f>INDEX(#REF!,MATCH(H72,$C$6:$C$83,0))</f>
        <v>#REF!</v>
      </c>
      <c r="P72" s="67" t="e">
        <f>INDEX(#REF!,MATCH(H72,$C$6:$C$83,0))</f>
        <v>#REF!</v>
      </c>
      <c r="Q72" s="68" t="e">
        <f>INDEX(#REF!,MATCH(H72,$C$6:$C$83,0))&amp;""</f>
        <v>#REF!</v>
      </c>
      <c r="R72" s="68" t="str">
        <f t="shared" si="8"/>
        <v/>
      </c>
    </row>
    <row r="73" spans="2:18">
      <c r="B73" s="66">
        <v>68</v>
      </c>
      <c r="C73" s="69">
        <f t="shared" si="5"/>
        <v>6.7999999999999996E-3</v>
      </c>
      <c r="D73" s="73"/>
      <c r="E73" s="78"/>
      <c r="F73" s="79"/>
      <c r="H73" s="70">
        <f t="shared" si="4"/>
        <v>2.5000000000000001E-3</v>
      </c>
      <c r="I73" s="6">
        <f t="shared" si="6"/>
        <v>0</v>
      </c>
      <c r="J73" s="6" t="e">
        <f>INDEX(#REF!,MATCH(H73,$C$6:$C$83,0))</f>
        <v>#REF!</v>
      </c>
      <c r="K73" s="6" t="str">
        <f t="shared" si="7"/>
        <v/>
      </c>
      <c r="L73" s="65" t="e">
        <f>INDEX(#REF!,MATCH(H73,$C$6:$C$83,0))</f>
        <v>#REF!</v>
      </c>
      <c r="M73" s="67" t="e">
        <f>INDEX(#REF!,MATCH(H73,$C$6:$C$83,0))</f>
        <v>#REF!</v>
      </c>
      <c r="N73" s="67" t="e">
        <f>INDEX(#REF!,MATCH(H73,$C$6:$C$83,0))</f>
        <v>#REF!</v>
      </c>
      <c r="O73" s="67" t="e">
        <f>INDEX(#REF!,MATCH(H73,$C$6:$C$83,0))</f>
        <v>#REF!</v>
      </c>
      <c r="P73" s="67" t="e">
        <f>INDEX(#REF!,MATCH(H73,$C$6:$C$83,0))</f>
        <v>#REF!</v>
      </c>
      <c r="Q73" s="68" t="e">
        <f>INDEX(#REF!,MATCH(H73,$C$6:$C$83,0))&amp;""</f>
        <v>#REF!</v>
      </c>
      <c r="R73" s="68" t="str">
        <f t="shared" si="8"/>
        <v/>
      </c>
    </row>
    <row r="74" spans="2:18">
      <c r="B74" s="66">
        <v>69</v>
      </c>
      <c r="C74" s="69">
        <f t="shared" si="5"/>
        <v>6.8999999999999999E-3</v>
      </c>
      <c r="D74" s="73"/>
      <c r="E74" s="78"/>
      <c r="F74" s="79"/>
      <c r="H74" s="70">
        <f t="shared" si="4"/>
        <v>2.3999999999999998E-3</v>
      </c>
      <c r="I74" s="6">
        <f t="shared" si="6"/>
        <v>0</v>
      </c>
      <c r="J74" s="6" t="e">
        <f>INDEX(#REF!,MATCH(H74,$C$6:$C$83,0))</f>
        <v>#REF!</v>
      </c>
      <c r="K74" s="6" t="str">
        <f t="shared" si="7"/>
        <v/>
      </c>
      <c r="L74" s="65" t="e">
        <f>INDEX(#REF!,MATCH(H74,$C$6:$C$83,0))</f>
        <v>#REF!</v>
      </c>
      <c r="M74" s="67" t="e">
        <f>INDEX(#REF!,MATCH(H74,$C$6:$C$83,0))</f>
        <v>#REF!</v>
      </c>
      <c r="N74" s="67" t="e">
        <f>INDEX(#REF!,MATCH(H74,$C$6:$C$83,0))</f>
        <v>#REF!</v>
      </c>
      <c r="O74" s="67" t="e">
        <f>INDEX(#REF!,MATCH(H74,$C$6:$C$83,0))</f>
        <v>#REF!</v>
      </c>
      <c r="P74" s="67" t="e">
        <f>INDEX(#REF!,MATCH(H74,$C$6:$C$83,0))</f>
        <v>#REF!</v>
      </c>
      <c r="Q74" s="68" t="e">
        <f>INDEX(#REF!,MATCH(H74,$C$6:$C$83,0))&amp;""</f>
        <v>#REF!</v>
      </c>
      <c r="R74" s="68" t="str">
        <f t="shared" si="8"/>
        <v/>
      </c>
    </row>
    <row r="75" spans="2:18">
      <c r="B75" s="66">
        <v>70</v>
      </c>
      <c r="C75" s="69">
        <f t="shared" si="5"/>
        <v>7.0000000000000001E-3</v>
      </c>
      <c r="D75" s="73"/>
      <c r="E75" s="78"/>
      <c r="F75" s="79"/>
      <c r="H75" s="70">
        <f t="shared" ref="H75:H83" si="9">LARGE($C$6:$C$83,ROW(A68))</f>
        <v>2.3E-3</v>
      </c>
      <c r="I75" s="6">
        <f t="shared" si="6"/>
        <v>0</v>
      </c>
      <c r="J75" s="6" t="e">
        <f>INDEX(#REF!,MATCH(H75,$C$6:$C$83,0))</f>
        <v>#REF!</v>
      </c>
      <c r="K75" s="6" t="str">
        <f t="shared" si="7"/>
        <v/>
      </c>
      <c r="L75" s="65" t="e">
        <f>INDEX(#REF!,MATCH(H75,$C$6:$C$83,0))</f>
        <v>#REF!</v>
      </c>
      <c r="M75" s="67" t="e">
        <f>INDEX(#REF!,MATCH(H75,$C$6:$C$83,0))</f>
        <v>#REF!</v>
      </c>
      <c r="N75" s="67" t="e">
        <f>INDEX(#REF!,MATCH(H75,$C$6:$C$83,0))</f>
        <v>#REF!</v>
      </c>
      <c r="O75" s="67" t="e">
        <f>INDEX(#REF!,MATCH(H75,$C$6:$C$83,0))</f>
        <v>#REF!</v>
      </c>
      <c r="P75" s="67" t="e">
        <f>INDEX(#REF!,MATCH(H75,$C$6:$C$83,0))</f>
        <v>#REF!</v>
      </c>
      <c r="Q75" s="68" t="e">
        <f>INDEX(#REF!,MATCH(H75,$C$6:$C$83,0))&amp;""</f>
        <v>#REF!</v>
      </c>
      <c r="R75" s="68" t="str">
        <f t="shared" si="8"/>
        <v/>
      </c>
    </row>
    <row r="76" spans="2:18">
      <c r="B76" s="66">
        <v>71</v>
      </c>
      <c r="C76" s="69">
        <f t="shared" si="5"/>
        <v>7.1000000000000004E-3</v>
      </c>
      <c r="D76" s="73"/>
      <c r="E76" s="78"/>
      <c r="F76" s="79"/>
      <c r="H76" s="70">
        <f t="shared" si="9"/>
        <v>2.2000000000000001E-3</v>
      </c>
      <c r="I76" s="6">
        <f t="shared" si="6"/>
        <v>0</v>
      </c>
      <c r="J76" s="6" t="e">
        <f>INDEX(#REF!,MATCH(H76,$C$6:$C$83,0))</f>
        <v>#REF!</v>
      </c>
      <c r="K76" s="6" t="str">
        <f t="shared" si="7"/>
        <v/>
      </c>
      <c r="L76" s="65" t="e">
        <f>INDEX(#REF!,MATCH(H76,$C$6:$C$83,0))</f>
        <v>#REF!</v>
      </c>
      <c r="M76" s="67" t="e">
        <f>INDEX(#REF!,MATCH(H76,$C$6:$C$83,0))</f>
        <v>#REF!</v>
      </c>
      <c r="N76" s="67" t="e">
        <f>INDEX(#REF!,MATCH(H76,$C$6:$C$83,0))</f>
        <v>#REF!</v>
      </c>
      <c r="O76" s="67" t="e">
        <f>INDEX(#REF!,MATCH(H76,$C$6:$C$83,0))</f>
        <v>#REF!</v>
      </c>
      <c r="P76" s="67" t="e">
        <f>INDEX(#REF!,MATCH(H76,$C$6:$C$83,0))</f>
        <v>#REF!</v>
      </c>
      <c r="Q76" s="68" t="e">
        <f>INDEX(#REF!,MATCH(H76,$C$6:$C$83,0))&amp;""</f>
        <v>#REF!</v>
      </c>
      <c r="R76" s="68" t="str">
        <f t="shared" si="8"/>
        <v/>
      </c>
    </row>
    <row r="77" spans="2:18">
      <c r="B77" s="66">
        <v>72</v>
      </c>
      <c r="C77" s="69">
        <f t="shared" si="5"/>
        <v>7.1999999999999998E-3</v>
      </c>
      <c r="D77" s="73"/>
      <c r="E77" s="78"/>
      <c r="F77" s="79"/>
      <c r="H77" s="70">
        <f t="shared" si="9"/>
        <v>2.0999999999999999E-3</v>
      </c>
      <c r="I77" s="6">
        <f t="shared" si="6"/>
        <v>0</v>
      </c>
      <c r="J77" s="6" t="e">
        <f>INDEX(#REF!,MATCH(H77,$C$6:$C$83,0))</f>
        <v>#REF!</v>
      </c>
      <c r="K77" s="6" t="str">
        <f t="shared" si="7"/>
        <v/>
      </c>
      <c r="L77" s="65" t="e">
        <f>INDEX(#REF!,MATCH(H77,$C$6:$C$83,0))</f>
        <v>#REF!</v>
      </c>
      <c r="M77" s="67" t="e">
        <f>INDEX(#REF!,MATCH(H77,$C$6:$C$83,0))</f>
        <v>#REF!</v>
      </c>
      <c r="N77" s="67" t="e">
        <f>INDEX(#REF!,MATCH(H77,$C$6:$C$83,0))</f>
        <v>#REF!</v>
      </c>
      <c r="O77" s="67" t="e">
        <f>INDEX(#REF!,MATCH(H77,$C$6:$C$83,0))</f>
        <v>#REF!</v>
      </c>
      <c r="P77" s="67" t="e">
        <f>INDEX(#REF!,MATCH(H77,$C$6:$C$83,0))</f>
        <v>#REF!</v>
      </c>
      <c r="Q77" s="68" t="e">
        <f>INDEX(#REF!,MATCH(H77,$C$6:$C$83,0))&amp;""</f>
        <v>#REF!</v>
      </c>
      <c r="R77" s="68" t="str">
        <f t="shared" si="8"/>
        <v/>
      </c>
    </row>
    <row r="78" spans="2:18">
      <c r="B78" s="66">
        <v>73</v>
      </c>
      <c r="C78" s="69">
        <f t="shared" si="5"/>
        <v>7.3000000000000001E-3</v>
      </c>
      <c r="D78" s="73"/>
      <c r="E78" s="78"/>
      <c r="F78" s="79"/>
      <c r="H78" s="70">
        <f t="shared" si="9"/>
        <v>2E-3</v>
      </c>
      <c r="I78" s="6">
        <f t="shared" si="6"/>
        <v>0</v>
      </c>
      <c r="J78" s="6" t="e">
        <f>INDEX(#REF!,MATCH(H78,$C$6:$C$83,0))</f>
        <v>#REF!</v>
      </c>
      <c r="K78" s="6" t="str">
        <f t="shared" si="7"/>
        <v/>
      </c>
      <c r="L78" s="65" t="e">
        <f>INDEX(#REF!,MATCH(H78,$C$6:$C$83,0))</f>
        <v>#REF!</v>
      </c>
      <c r="M78" s="67" t="e">
        <f>INDEX(#REF!,MATCH(H78,$C$6:$C$83,0))</f>
        <v>#REF!</v>
      </c>
      <c r="N78" s="67" t="e">
        <f>INDEX(#REF!,MATCH(H78,$C$6:$C$83,0))</f>
        <v>#REF!</v>
      </c>
      <c r="O78" s="67" t="e">
        <f>INDEX(#REF!,MATCH(H78,$C$6:$C$83,0))</f>
        <v>#REF!</v>
      </c>
      <c r="P78" s="67" t="e">
        <f>INDEX(#REF!,MATCH(H78,$C$6:$C$83,0))</f>
        <v>#REF!</v>
      </c>
      <c r="Q78" s="68" t="e">
        <f>INDEX(#REF!,MATCH(H78,$C$6:$C$83,0))&amp;""</f>
        <v>#REF!</v>
      </c>
      <c r="R78" s="68" t="str">
        <f t="shared" si="8"/>
        <v/>
      </c>
    </row>
    <row r="79" spans="2:18">
      <c r="B79" s="66">
        <v>74</v>
      </c>
      <c r="C79" s="69">
        <f t="shared" si="5"/>
        <v>7.4000000000000003E-3</v>
      </c>
      <c r="D79" s="73"/>
      <c r="E79" s="78"/>
      <c r="F79" s="79"/>
      <c r="H79" s="70">
        <f t="shared" si="9"/>
        <v>1.9E-3</v>
      </c>
      <c r="I79" s="6">
        <f t="shared" si="6"/>
        <v>0</v>
      </c>
      <c r="J79" s="6" t="e">
        <f>INDEX(#REF!,MATCH(H79,$C$6:$C$83,0))</f>
        <v>#REF!</v>
      </c>
      <c r="K79" s="6" t="str">
        <f t="shared" si="7"/>
        <v/>
      </c>
      <c r="L79" s="65" t="e">
        <f>INDEX(#REF!,MATCH(H79,$C$6:$C$83,0))</f>
        <v>#REF!</v>
      </c>
      <c r="M79" s="67" t="e">
        <f>INDEX(#REF!,MATCH(H79,$C$6:$C$83,0))</f>
        <v>#REF!</v>
      </c>
      <c r="N79" s="67" t="e">
        <f>INDEX(#REF!,MATCH(H79,$C$6:$C$83,0))</f>
        <v>#REF!</v>
      </c>
      <c r="O79" s="67" t="e">
        <f>INDEX(#REF!,MATCH(H79,$C$6:$C$83,0))</f>
        <v>#REF!</v>
      </c>
      <c r="P79" s="67" t="e">
        <f>INDEX(#REF!,MATCH(H79,$C$6:$C$83,0))</f>
        <v>#REF!</v>
      </c>
      <c r="Q79" s="68" t="e">
        <f>INDEX(#REF!,MATCH(H79,$C$6:$C$83,0))&amp;""</f>
        <v>#REF!</v>
      </c>
      <c r="R79" s="68" t="str">
        <f t="shared" si="8"/>
        <v/>
      </c>
    </row>
    <row r="80" spans="2:18">
      <c r="B80" s="66">
        <v>75</v>
      </c>
      <c r="C80" s="69">
        <f t="shared" si="5"/>
        <v>7.4999999999999997E-3</v>
      </c>
      <c r="D80" s="73"/>
      <c r="E80" s="78"/>
      <c r="F80" s="79"/>
      <c r="H80" s="70">
        <f t="shared" si="9"/>
        <v>1.8E-3</v>
      </c>
      <c r="I80" s="6">
        <f t="shared" si="6"/>
        <v>0</v>
      </c>
      <c r="J80" s="6" t="e">
        <f>INDEX(#REF!,MATCH(H80,$C$6:$C$83,0))</f>
        <v>#REF!</v>
      </c>
      <c r="K80" s="6" t="str">
        <f t="shared" si="7"/>
        <v/>
      </c>
      <c r="L80" s="65" t="e">
        <f>INDEX(#REF!,MATCH(H80,$C$6:$C$83,0))</f>
        <v>#REF!</v>
      </c>
      <c r="M80" s="67" t="e">
        <f>INDEX(#REF!,MATCH(H80,$C$6:$C$83,0))</f>
        <v>#REF!</v>
      </c>
      <c r="N80" s="67" t="e">
        <f>INDEX(#REF!,MATCH(H80,$C$6:$C$83,0))</f>
        <v>#REF!</v>
      </c>
      <c r="O80" s="67" t="e">
        <f>INDEX(#REF!,MATCH(H80,$C$6:$C$83,0))</f>
        <v>#REF!</v>
      </c>
      <c r="P80" s="67" t="e">
        <f>INDEX(#REF!,MATCH(H80,$C$6:$C$83,0))</f>
        <v>#REF!</v>
      </c>
      <c r="Q80" s="68" t="e">
        <f>INDEX(#REF!,MATCH(H80,$C$6:$C$83,0))&amp;""</f>
        <v>#REF!</v>
      </c>
      <c r="R80" s="68" t="str">
        <f t="shared" si="8"/>
        <v/>
      </c>
    </row>
    <row r="81" spans="2:18">
      <c r="B81" s="66">
        <v>76</v>
      </c>
      <c r="C81" s="69">
        <f t="shared" si="5"/>
        <v>7.6E-3</v>
      </c>
      <c r="D81" s="73"/>
      <c r="E81" s="78"/>
      <c r="F81" s="79"/>
      <c r="H81" s="70">
        <f t="shared" si="9"/>
        <v>1.6999999999999999E-3</v>
      </c>
      <c r="I81" s="6">
        <f t="shared" si="6"/>
        <v>0</v>
      </c>
      <c r="J81" s="6" t="e">
        <f>INDEX(#REF!,MATCH(H81,$C$6:$C$83,0))</f>
        <v>#REF!</v>
      </c>
      <c r="K81" s="6" t="str">
        <f t="shared" si="7"/>
        <v/>
      </c>
      <c r="L81" s="65" t="e">
        <f>INDEX(#REF!,MATCH(H81,$C$6:$C$83,0))</f>
        <v>#REF!</v>
      </c>
      <c r="M81" s="67" t="e">
        <f>INDEX(#REF!,MATCH(H81,$C$6:$C$83,0))</f>
        <v>#REF!</v>
      </c>
      <c r="N81" s="67" t="e">
        <f>INDEX(#REF!,MATCH(H81,$C$6:$C$83,0))</f>
        <v>#REF!</v>
      </c>
      <c r="O81" s="67" t="e">
        <f>INDEX(#REF!,MATCH(H81,$C$6:$C$83,0))</f>
        <v>#REF!</v>
      </c>
      <c r="P81" s="67" t="e">
        <f>INDEX(#REF!,MATCH(H81,$C$6:$C$83,0))</f>
        <v>#REF!</v>
      </c>
      <c r="Q81" s="68" t="e">
        <f>INDEX(#REF!,MATCH(H81,$C$6:$C$83,0))&amp;""</f>
        <v>#REF!</v>
      </c>
      <c r="R81" s="68" t="str">
        <f t="shared" si="8"/>
        <v/>
      </c>
    </row>
    <row r="82" spans="2:18">
      <c r="B82" s="66">
        <v>77</v>
      </c>
      <c r="C82" s="69">
        <f t="shared" si="5"/>
        <v>7.7000000000000002E-3</v>
      </c>
      <c r="D82" s="73"/>
      <c r="E82" s="78"/>
      <c r="F82" s="79"/>
      <c r="H82" s="70">
        <f t="shared" si="9"/>
        <v>1.6000000000000001E-3</v>
      </c>
      <c r="I82" s="6">
        <f t="shared" si="6"/>
        <v>0</v>
      </c>
      <c r="J82" s="6" t="e">
        <f>INDEX(#REF!,MATCH(H82,$C$6:$C$83,0))</f>
        <v>#REF!</v>
      </c>
      <c r="K82" s="6" t="str">
        <f t="shared" si="7"/>
        <v/>
      </c>
      <c r="L82" s="65" t="e">
        <f>INDEX(#REF!,MATCH(H82,$C$6:$C$83,0))</f>
        <v>#REF!</v>
      </c>
      <c r="M82" s="67" t="e">
        <f>INDEX(#REF!,MATCH(H82,$C$6:$C$83,0))</f>
        <v>#REF!</v>
      </c>
      <c r="N82" s="67" t="e">
        <f>INDEX(#REF!,MATCH(H82,$C$6:$C$83,0))</f>
        <v>#REF!</v>
      </c>
      <c r="O82" s="67" t="e">
        <f>INDEX(#REF!,MATCH(H82,$C$6:$C$83,0))</f>
        <v>#REF!</v>
      </c>
      <c r="P82" s="67" t="e">
        <f>INDEX(#REF!,MATCH(H82,$C$6:$C$83,0))</f>
        <v>#REF!</v>
      </c>
      <c r="Q82" s="68" t="e">
        <f>INDEX(#REF!,MATCH(H82,$C$6:$C$83,0))&amp;""</f>
        <v>#REF!</v>
      </c>
      <c r="R82" s="68" t="str">
        <f t="shared" si="8"/>
        <v/>
      </c>
    </row>
    <row r="83" spans="2:18">
      <c r="B83" s="66">
        <v>78</v>
      </c>
      <c r="C83" s="69">
        <f t="shared" si="5"/>
        <v>7.7999999999999996E-3</v>
      </c>
      <c r="D83" s="73"/>
      <c r="E83" s="78"/>
      <c r="F83" s="79"/>
      <c r="H83" s="70">
        <f t="shared" si="9"/>
        <v>1.5E-3</v>
      </c>
      <c r="I83" s="6">
        <f t="shared" si="6"/>
        <v>0</v>
      </c>
      <c r="J83" s="6" t="e">
        <f>INDEX(#REF!,MATCH(H83,$C$6:$C$83,0))</f>
        <v>#REF!</v>
      </c>
      <c r="K83" s="6" t="str">
        <f t="shared" si="7"/>
        <v/>
      </c>
      <c r="L83" s="65" t="e">
        <f>INDEX(#REF!,MATCH(H83,$C$6:$C$83,0))</f>
        <v>#REF!</v>
      </c>
      <c r="M83" s="67" t="e">
        <f>INDEX(#REF!,MATCH(H83,$C$6:$C$83,0))</f>
        <v>#REF!</v>
      </c>
      <c r="N83" s="67" t="e">
        <f>INDEX(#REF!,MATCH(H83,$C$6:$C$83,0))</f>
        <v>#REF!</v>
      </c>
      <c r="O83" s="67" t="e">
        <f>INDEX(#REF!,MATCH(H83,$C$6:$C$83,0))</f>
        <v>#REF!</v>
      </c>
      <c r="P83" s="67" t="e">
        <f>INDEX(#REF!,MATCH(H83,$C$6:$C$83,0))</f>
        <v>#REF!</v>
      </c>
      <c r="Q83" s="68" t="e">
        <f>INDEX(#REF!,MATCH(H83,$C$6:$C$83,0))&amp;""</f>
        <v>#REF!</v>
      </c>
      <c r="R83" s="68" t="str">
        <f t="shared" si="8"/>
        <v/>
      </c>
    </row>
    <row r="88" spans="2:18" ht="18">
      <c r="C88" s="17"/>
      <c r="D88" s="17"/>
      <c r="E88" s="62"/>
      <c r="F88" s="63"/>
    </row>
    <row r="89" spans="2:18">
      <c r="C89" s="62"/>
      <c r="D89" s="62"/>
      <c r="E89" s="59"/>
      <c r="F89" s="60"/>
    </row>
    <row r="90" spans="2:18">
      <c r="C90" s="62"/>
      <c r="D90" s="62"/>
      <c r="E90" s="59"/>
      <c r="F90" s="60"/>
    </row>
    <row r="91" spans="2:18">
      <c r="C91" s="62"/>
      <c r="D91" s="62"/>
      <c r="E91" s="59"/>
      <c r="F91" s="60"/>
    </row>
    <row r="92" spans="2:18">
      <c r="C92" s="62"/>
      <c r="D92" s="62"/>
      <c r="E92" s="59"/>
      <c r="F92" s="60"/>
    </row>
    <row r="93" spans="2:18">
      <c r="C93" s="62"/>
      <c r="D93" s="62"/>
      <c r="E93" s="59"/>
      <c r="F93" s="61"/>
    </row>
    <row r="94" spans="2:18">
      <c r="C94" s="62"/>
      <c r="D94" s="62"/>
      <c r="E94" s="59"/>
      <c r="F94" s="61"/>
    </row>
    <row r="95" spans="2:18">
      <c r="C95" s="62"/>
      <c r="D95" s="62"/>
      <c r="E95" s="59"/>
      <c r="F95" s="60"/>
    </row>
    <row r="96" spans="2:18">
      <c r="C96" s="62"/>
      <c r="D96" s="62"/>
      <c r="E96" s="59"/>
      <c r="F96" s="60"/>
    </row>
    <row r="97" spans="3:6">
      <c r="C97" s="62"/>
      <c r="D97" s="62"/>
      <c r="E97" s="62"/>
      <c r="F97" s="61"/>
    </row>
    <row r="98" spans="3:6">
      <c r="C98" s="62"/>
      <c r="D98" s="62"/>
      <c r="E98" s="62"/>
      <c r="F98" s="61"/>
    </row>
    <row r="99" spans="3:6">
      <c r="C99" s="62"/>
      <c r="D99" s="62"/>
      <c r="E99" s="62"/>
      <c r="F99" s="61"/>
    </row>
    <row r="100" spans="3:6">
      <c r="C100" s="62"/>
      <c r="D100" s="62"/>
      <c r="E100" s="62"/>
      <c r="F100" s="61"/>
    </row>
    <row r="101" spans="3:6">
      <c r="C101" s="62"/>
      <c r="D101" s="62"/>
      <c r="E101" s="62"/>
      <c r="F101" s="61"/>
    </row>
    <row r="102" spans="3:6">
      <c r="C102" s="62"/>
      <c r="D102" s="62"/>
      <c r="E102" s="62"/>
      <c r="F102" s="61"/>
    </row>
    <row r="103" spans="3:6">
      <c r="C103" s="62"/>
      <c r="D103" s="62"/>
      <c r="E103" s="62"/>
      <c r="F103" s="61"/>
    </row>
    <row r="104" spans="3:6">
      <c r="C104" s="62"/>
      <c r="D104" s="62"/>
      <c r="E104" s="62"/>
      <c r="F104" s="61"/>
    </row>
    <row r="105" spans="3:6">
      <c r="C105" s="62"/>
      <c r="D105" s="62"/>
      <c r="E105" s="62"/>
      <c r="F105" s="61"/>
    </row>
    <row r="106" spans="3:6">
      <c r="C106" s="62"/>
      <c r="D106" s="62"/>
      <c r="E106" s="62"/>
      <c r="F106" s="61"/>
    </row>
    <row r="107" spans="3:6">
      <c r="C107" s="62"/>
      <c r="D107" s="62"/>
      <c r="E107" s="62"/>
      <c r="F107" s="61"/>
    </row>
    <row r="108" spans="3:6">
      <c r="C108" s="62"/>
      <c r="D108" s="62"/>
      <c r="E108" s="62"/>
      <c r="F108" s="61"/>
    </row>
    <row r="109" spans="3:6">
      <c r="C109" s="62"/>
      <c r="D109" s="62"/>
      <c r="E109" s="62"/>
      <c r="F109" s="61"/>
    </row>
    <row r="110" spans="3:6">
      <c r="C110" s="62"/>
      <c r="D110" s="62"/>
      <c r="E110" s="62"/>
      <c r="F110" s="61"/>
    </row>
    <row r="111" spans="3:6">
      <c r="C111" s="62"/>
      <c r="D111" s="62"/>
      <c r="E111" s="62"/>
      <c r="F111" s="61"/>
    </row>
    <row r="112" spans="3:6">
      <c r="C112" s="62"/>
      <c r="D112" s="62"/>
      <c r="E112" s="62"/>
      <c r="F112" s="61"/>
    </row>
    <row r="113" spans="3:6">
      <c r="C113" s="62"/>
      <c r="D113" s="62"/>
      <c r="E113" s="62"/>
      <c r="F113" s="61"/>
    </row>
    <row r="114" spans="3:6">
      <c r="C114" s="62"/>
      <c r="D114" s="62"/>
      <c r="E114" s="62"/>
      <c r="F114" s="61"/>
    </row>
    <row r="115" spans="3:6">
      <c r="C115" s="62"/>
      <c r="D115" s="62"/>
      <c r="E115" s="62"/>
      <c r="F115" s="61"/>
    </row>
    <row r="116" spans="3:6">
      <c r="C116" s="62"/>
      <c r="D116" s="62"/>
      <c r="E116" s="62"/>
      <c r="F116" s="61"/>
    </row>
    <row r="117" spans="3:6">
      <c r="C117" s="62"/>
      <c r="D117" s="62"/>
      <c r="E117" s="62"/>
      <c r="F117" s="61"/>
    </row>
    <row r="118" spans="3:6">
      <c r="C118" s="62"/>
      <c r="D118" s="62"/>
      <c r="E118" s="62"/>
      <c r="F118" s="61"/>
    </row>
    <row r="119" spans="3:6">
      <c r="C119" s="62"/>
      <c r="D119" s="62"/>
      <c r="E119" s="62"/>
      <c r="F119" s="61"/>
    </row>
    <row r="120" spans="3:6">
      <c r="C120" s="62"/>
      <c r="D120" s="62"/>
      <c r="E120" s="62"/>
      <c r="F120" s="61"/>
    </row>
    <row r="121" spans="3:6">
      <c r="C121" s="62"/>
      <c r="D121" s="62"/>
      <c r="E121" s="62"/>
      <c r="F121" s="61"/>
    </row>
    <row r="122" spans="3:6">
      <c r="C122" s="62"/>
      <c r="D122" s="62"/>
      <c r="E122" s="62"/>
      <c r="F122" s="61"/>
    </row>
    <row r="123" spans="3:6">
      <c r="C123" s="62"/>
      <c r="D123" s="62"/>
      <c r="E123" s="62"/>
      <c r="F123" s="61"/>
    </row>
    <row r="124" spans="3:6">
      <c r="C124" s="62"/>
      <c r="D124" s="62"/>
      <c r="E124" s="62"/>
      <c r="F124" s="61"/>
    </row>
    <row r="125" spans="3:6">
      <c r="C125" s="62"/>
      <c r="D125" s="62"/>
      <c r="E125" s="62"/>
      <c r="F125" s="61"/>
    </row>
    <row r="126" spans="3:6">
      <c r="C126" s="62"/>
      <c r="D126" s="62"/>
      <c r="E126" s="62"/>
      <c r="F126" s="61"/>
    </row>
    <row r="127" spans="3:6">
      <c r="C127" s="62"/>
      <c r="D127" s="62"/>
      <c r="E127" s="62"/>
      <c r="F127" s="61"/>
    </row>
    <row r="128" spans="3:6">
      <c r="C128" s="62"/>
      <c r="D128" s="62"/>
      <c r="E128" s="62"/>
      <c r="F128" s="61"/>
    </row>
    <row r="129" spans="3:6">
      <c r="C129" s="62"/>
      <c r="D129" s="62"/>
      <c r="E129" s="62"/>
      <c r="F129" s="61"/>
    </row>
    <row r="130" spans="3:6">
      <c r="C130" s="62"/>
      <c r="D130" s="62"/>
      <c r="E130" s="62"/>
      <c r="F130" s="61"/>
    </row>
    <row r="131" spans="3:6">
      <c r="C131" s="62"/>
      <c r="D131" s="62"/>
      <c r="E131" s="62"/>
      <c r="F131" s="61"/>
    </row>
    <row r="132" spans="3:6">
      <c r="C132" s="62"/>
      <c r="D132" s="62"/>
      <c r="E132" s="62"/>
      <c r="F132" s="61"/>
    </row>
    <row r="133" spans="3:6">
      <c r="C133" s="62"/>
      <c r="D133" s="62"/>
      <c r="E133" s="62"/>
      <c r="F133" s="61"/>
    </row>
    <row r="134" spans="3:6">
      <c r="C134" s="62"/>
      <c r="D134" s="62"/>
      <c r="E134" s="62"/>
      <c r="F134" s="61"/>
    </row>
    <row r="135" spans="3:6">
      <c r="C135" s="62"/>
      <c r="D135" s="62"/>
      <c r="E135" s="62"/>
      <c r="F135" s="61"/>
    </row>
    <row r="136" spans="3:6">
      <c r="C136" s="62"/>
      <c r="D136" s="62"/>
      <c r="E136" s="62"/>
      <c r="F136" s="61"/>
    </row>
    <row r="137" spans="3:6">
      <c r="C137" s="62"/>
      <c r="D137" s="62"/>
      <c r="E137" s="62"/>
      <c r="F137" s="61"/>
    </row>
    <row r="138" spans="3:6">
      <c r="C138" s="62"/>
      <c r="D138" s="62"/>
      <c r="E138" s="62"/>
      <c r="F138" s="61"/>
    </row>
    <row r="139" spans="3:6">
      <c r="C139" s="62"/>
      <c r="D139" s="62"/>
      <c r="E139" s="62"/>
      <c r="F139" s="61"/>
    </row>
    <row r="140" spans="3:6">
      <c r="C140" s="62"/>
      <c r="D140" s="62"/>
      <c r="E140" s="7"/>
      <c r="F140" s="64"/>
    </row>
    <row r="141" spans="3:6">
      <c r="C141" s="62"/>
      <c r="D141" s="62"/>
      <c r="E141" s="7"/>
      <c r="F141" s="64"/>
    </row>
    <row r="142" spans="3:6">
      <c r="C142" s="62"/>
      <c r="D142" s="62"/>
      <c r="E142" s="7"/>
      <c r="F142" s="64"/>
    </row>
    <row r="143" spans="3:6">
      <c r="C143" s="62"/>
      <c r="D143" s="62"/>
      <c r="E143" s="7"/>
      <c r="F143" s="64"/>
    </row>
    <row r="144" spans="3:6">
      <c r="C144" s="62"/>
      <c r="D144" s="62"/>
      <c r="E144" s="7"/>
      <c r="F144" s="64"/>
    </row>
    <row r="145" spans="3:6">
      <c r="C145" s="62"/>
      <c r="D145" s="62"/>
      <c r="E145" s="7"/>
      <c r="F145" s="64"/>
    </row>
    <row r="146" spans="3:6">
      <c r="C146" s="62"/>
      <c r="D146" s="62"/>
      <c r="E146" s="7"/>
      <c r="F146" s="64"/>
    </row>
    <row r="147" spans="3:6">
      <c r="C147" s="62"/>
      <c r="D147" s="62"/>
      <c r="E147" s="7"/>
      <c r="F147" s="64"/>
    </row>
    <row r="148" spans="3:6">
      <c r="C148" s="62"/>
      <c r="D148" s="62"/>
      <c r="E148" s="7"/>
      <c r="F148" s="64"/>
    </row>
    <row r="149" spans="3:6">
      <c r="C149" s="62"/>
      <c r="D149" s="62"/>
      <c r="E149" s="7"/>
      <c r="F149" s="64"/>
    </row>
    <row r="150" spans="3:6">
      <c r="C150" s="62"/>
      <c r="D150" s="62"/>
      <c r="E150" s="7"/>
      <c r="F150" s="64"/>
    </row>
    <row r="151" spans="3:6">
      <c r="C151" s="62"/>
      <c r="D151" s="62"/>
      <c r="E151" s="7"/>
      <c r="F151" s="64"/>
    </row>
    <row r="152" spans="3:6">
      <c r="C152" s="62"/>
      <c r="D152" s="62"/>
      <c r="E152" s="7"/>
      <c r="F152" s="64"/>
    </row>
    <row r="153" spans="3:6">
      <c r="C153" s="62"/>
      <c r="D153" s="62"/>
      <c r="E153" s="7"/>
      <c r="F153" s="64"/>
    </row>
    <row r="154" spans="3:6">
      <c r="C154" s="62"/>
      <c r="D154" s="62"/>
      <c r="E154" s="7"/>
      <c r="F154" s="64"/>
    </row>
    <row r="155" spans="3:6">
      <c r="C155" s="62"/>
      <c r="D155" s="62"/>
      <c r="E155" s="7"/>
      <c r="F155" s="64"/>
    </row>
    <row r="156" spans="3:6">
      <c r="C156" s="62"/>
      <c r="D156" s="62"/>
      <c r="E156" s="7"/>
      <c r="F156" s="64"/>
    </row>
    <row r="157" spans="3:6">
      <c r="C157" s="62"/>
      <c r="D157" s="62"/>
      <c r="E157" s="7"/>
      <c r="F157" s="64"/>
    </row>
    <row r="158" spans="3:6">
      <c r="C158" s="62"/>
      <c r="D158" s="62"/>
      <c r="E158" s="7"/>
      <c r="F158" s="64"/>
    </row>
    <row r="159" spans="3:6">
      <c r="C159" s="62"/>
      <c r="D159" s="62"/>
      <c r="E159" s="7"/>
      <c r="F159" s="64"/>
    </row>
    <row r="160" spans="3:6">
      <c r="C160" s="62"/>
      <c r="D160" s="62"/>
      <c r="E160" s="7"/>
      <c r="F160" s="64"/>
    </row>
    <row r="161" spans="3:6">
      <c r="C161" s="62"/>
      <c r="D161" s="62"/>
      <c r="E161" s="7"/>
      <c r="F161" s="64"/>
    </row>
    <row r="162" spans="3:6">
      <c r="C162" s="62"/>
      <c r="D162" s="62"/>
      <c r="E162" s="7"/>
      <c r="F162" s="64"/>
    </row>
    <row r="163" spans="3:6">
      <c r="C163" s="62"/>
      <c r="D163" s="62"/>
      <c r="E163" s="7"/>
      <c r="F163" s="64"/>
    </row>
    <row r="164" spans="3:6">
      <c r="C164" s="62"/>
      <c r="D164" s="62"/>
      <c r="E164" s="7"/>
      <c r="F164" s="64"/>
    </row>
    <row r="165" spans="3:6">
      <c r="C165" s="62"/>
      <c r="D165" s="62"/>
      <c r="E165" s="7"/>
      <c r="F165" s="64"/>
    </row>
    <row r="166" spans="3:6">
      <c r="C166" s="62"/>
      <c r="D166" s="62"/>
      <c r="E166" s="7"/>
      <c r="F166" s="64"/>
    </row>
  </sheetData>
  <mergeCells count="2">
    <mergeCell ref="E2:F2"/>
    <mergeCell ref="E3:F3"/>
  </mergeCells>
  <phoneticPr fontId="1"/>
  <pageMargins left="0.70866141732283472" right="0.70866141732283472" top="0.39370078740157483" bottom="0.19685039370078741" header="0.31496062992125984" footer="0.31496062992125984"/>
  <pageSetup paperSize="9" scale="64" orientation="landscape" horizontalDpi="300" verticalDpi="300" r:id="rId1"/>
  <headerFooter>
    <oddFooter>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1F2E-6083-374A-8731-44733EDAC60B}">
  <dimension ref="B2:R166"/>
  <sheetViews>
    <sheetView showGridLines="0" zoomScale="85" zoomScaleNormal="85" zoomScaleSheetLayoutView="85" workbookViewId="0">
      <selection activeCell="F15" sqref="F15"/>
    </sheetView>
  </sheetViews>
  <sheetFormatPr baseColWidth="10" defaultColWidth="8.83203125" defaultRowHeight="17"/>
  <cols>
    <col min="1" max="1" width="1.6640625" style="66" customWidth="1"/>
    <col min="2" max="2" width="4.83203125" style="66" hidden="1" customWidth="1"/>
    <col min="3" max="3" width="46.83203125" style="66" hidden="1" customWidth="1"/>
    <col min="4" max="4" width="14.33203125" style="66" customWidth="1"/>
    <col min="5" max="5" width="40.1640625" style="66" customWidth="1"/>
    <col min="6" max="6" width="67.83203125" style="12" customWidth="1"/>
    <col min="7" max="7" width="26.1640625" style="66" customWidth="1"/>
    <col min="8" max="8" width="12.33203125" style="66" hidden="1" customWidth="1"/>
    <col min="9" max="9" width="0" style="66" hidden="1" customWidth="1"/>
    <col min="10" max="10" width="8" style="66" hidden="1" customWidth="1"/>
    <col min="11" max="11" width="26.1640625" style="66" hidden="1" customWidth="1"/>
    <col min="12" max="13" width="0" style="66" hidden="1" customWidth="1"/>
    <col min="14" max="14" width="12.1640625" style="66" hidden="1" customWidth="1"/>
    <col min="15" max="15" width="13.83203125" style="66" hidden="1" customWidth="1"/>
    <col min="16" max="16" width="14" style="66" hidden="1" customWidth="1"/>
    <col min="17" max="17" width="26.5" style="66" hidden="1" customWidth="1"/>
    <col min="18" max="18" width="25.1640625" style="66" hidden="1" customWidth="1"/>
    <col min="19" max="16384" width="8.83203125" style="66"/>
  </cols>
  <sheetData>
    <row r="2" spans="2:18" ht="33" customHeight="1">
      <c r="D2" s="81" t="s">
        <v>34</v>
      </c>
      <c r="E2" s="117"/>
      <c r="F2" s="117"/>
    </row>
    <row r="3" spans="2:18" ht="34.25" customHeight="1">
      <c r="D3" s="81" t="s">
        <v>60</v>
      </c>
      <c r="E3" s="117" t="s">
        <v>61</v>
      </c>
      <c r="F3" s="117"/>
    </row>
    <row r="4" spans="2:18" ht="33.5" customHeight="1">
      <c r="C4" s="3"/>
      <c r="D4" s="2"/>
      <c r="E4" s="1"/>
      <c r="F4" s="80"/>
    </row>
    <row r="5" spans="2:18" ht="24.75" customHeight="1">
      <c r="B5" s="66" t="s">
        <v>31</v>
      </c>
      <c r="C5" s="66" t="s">
        <v>33</v>
      </c>
      <c r="D5" s="4" t="s">
        <v>8</v>
      </c>
      <c r="E5" s="71" t="s">
        <v>36</v>
      </c>
      <c r="F5" s="72" t="s">
        <v>16</v>
      </c>
      <c r="H5" s="6" t="s">
        <v>32</v>
      </c>
      <c r="I5" s="4" t="s">
        <v>8</v>
      </c>
      <c r="J5" s="5" t="s">
        <v>0</v>
      </c>
      <c r="K5" s="5" t="s">
        <v>1</v>
      </c>
      <c r="L5" s="5" t="s">
        <v>2</v>
      </c>
      <c r="M5" s="5" t="s">
        <v>3</v>
      </c>
      <c r="N5" s="5" t="s">
        <v>4</v>
      </c>
      <c r="O5" s="5" t="s">
        <v>5</v>
      </c>
      <c r="P5" s="5" t="s">
        <v>7</v>
      </c>
      <c r="Q5" s="13" t="s">
        <v>6</v>
      </c>
      <c r="R5" s="13" t="s">
        <v>16</v>
      </c>
    </row>
    <row r="6" spans="2:18">
      <c r="B6" s="66">
        <v>1</v>
      </c>
      <c r="C6" s="69" t="e">
        <f t="shared" ref="C6:C69" si="0">D6+B6/10000</f>
        <v>#VALUE!</v>
      </c>
      <c r="D6" s="82" t="s">
        <v>123</v>
      </c>
      <c r="E6" s="112" t="s">
        <v>103</v>
      </c>
      <c r="F6" s="75"/>
      <c r="H6" s="70" t="e">
        <f>LARGE($C$6:$C$83,ROW(A1))</f>
        <v>#VALUE!</v>
      </c>
      <c r="I6" s="6" t="e">
        <f t="shared" ref="I6:I69" si="1">INDEX($D$6:$D$83,MATCH(H6,$C$6:$C$83,0))</f>
        <v>#VALUE!</v>
      </c>
      <c r="J6" s="6" t="e">
        <f>INDEX(#REF!,MATCH(H6,$C$6:$C$83,0))</f>
        <v>#REF!</v>
      </c>
      <c r="K6" s="6" t="e">
        <f t="shared" ref="K6:K69" si="2">INDEX($E$6:$E$83,MATCH(H6,$C$6:$C$83,0))&amp;""</f>
        <v>#VALUE!</v>
      </c>
      <c r="L6" s="65" t="e">
        <f>INDEX(#REF!,MATCH(H6,$C$6:$C$83,0))</f>
        <v>#REF!</v>
      </c>
      <c r="M6" s="67" t="e">
        <f>INDEX(#REF!,MATCH(H6,$C$6:$C$83,0))</f>
        <v>#REF!</v>
      </c>
      <c r="N6" s="67" t="e">
        <f>INDEX(#REF!,MATCH(H6,$C$6:$C$83,0))</f>
        <v>#REF!</v>
      </c>
      <c r="O6" s="67" t="e">
        <f>INDEX(#REF!,MATCH(H6,$C$6:$C$83,0))</f>
        <v>#REF!</v>
      </c>
      <c r="P6" s="67" t="e">
        <f>INDEX(#REF!,MATCH(H6,$C$6:$C$83,0))</f>
        <v>#REF!</v>
      </c>
      <c r="Q6" s="68" t="e">
        <f>INDEX(#REF!,MATCH(H6,$C$6:$C$83,0))&amp;""</f>
        <v>#REF!</v>
      </c>
      <c r="R6" s="68" t="e">
        <f t="shared" ref="R6:R69" si="3">INDEX($F$6:$F$83,MATCH(H6,$C$6:$C$83,0))&amp;""</f>
        <v>#VALUE!</v>
      </c>
    </row>
    <row r="7" spans="2:18">
      <c r="B7" s="66">
        <v>2</v>
      </c>
      <c r="C7" s="69">
        <f t="shared" si="0"/>
        <v>17.0002</v>
      </c>
      <c r="D7" s="82">
        <v>17</v>
      </c>
      <c r="E7" s="112" t="s">
        <v>104</v>
      </c>
      <c r="F7" s="75"/>
      <c r="H7" s="70" t="e">
        <f>LARGE($C$6:$C$83,ROW(#REF!))</f>
        <v>#REF!</v>
      </c>
      <c r="I7" s="6" t="e">
        <f t="shared" si="1"/>
        <v>#REF!</v>
      </c>
      <c r="J7" s="6" t="e">
        <f>INDEX(#REF!,MATCH(H7,$C$6:$C$83,0))</f>
        <v>#REF!</v>
      </c>
      <c r="K7" s="6" t="e">
        <f t="shared" si="2"/>
        <v>#REF!</v>
      </c>
      <c r="L7" s="65" t="e">
        <f>INDEX(#REF!,MATCH(H7,$C$6:$C$83,0))</f>
        <v>#REF!</v>
      </c>
      <c r="M7" s="67" t="e">
        <f>INDEX(#REF!,MATCH(H7,$C$6:$C$83,0))</f>
        <v>#REF!</v>
      </c>
      <c r="N7" s="67" t="e">
        <f>INDEX(#REF!,MATCH(H7,$C$6:$C$83,0))</f>
        <v>#REF!</v>
      </c>
      <c r="O7" s="67" t="e">
        <f>INDEX(#REF!,MATCH(H7,$C$6:$C$83,0))</f>
        <v>#REF!</v>
      </c>
      <c r="P7" s="67" t="e">
        <f>INDEX(#REF!,MATCH(H7,$C$6:$C$83,0))</f>
        <v>#REF!</v>
      </c>
      <c r="Q7" s="68" t="e">
        <f>INDEX(#REF!,MATCH(H7,$C$6:$C$83,0))&amp;""</f>
        <v>#REF!</v>
      </c>
      <c r="R7" s="68" t="e">
        <f t="shared" si="3"/>
        <v>#REF!</v>
      </c>
    </row>
    <row r="8" spans="2:18">
      <c r="B8" s="66">
        <v>3</v>
      </c>
      <c r="C8" s="69">
        <f t="shared" si="0"/>
        <v>17.000299999999999</v>
      </c>
      <c r="D8" s="82">
        <v>17</v>
      </c>
      <c r="E8" s="112" t="s">
        <v>105</v>
      </c>
      <c r="F8" s="75"/>
      <c r="H8" s="70" t="e">
        <f>LARGE($C$6:$C$83,ROW(#REF!))</f>
        <v>#REF!</v>
      </c>
      <c r="I8" s="6" t="e">
        <f t="shared" si="1"/>
        <v>#REF!</v>
      </c>
      <c r="J8" s="6" t="e">
        <f>INDEX(#REF!,MATCH(H8,$C$6:$C$83,0))</f>
        <v>#REF!</v>
      </c>
      <c r="K8" s="6" t="e">
        <f t="shared" si="2"/>
        <v>#REF!</v>
      </c>
      <c r="L8" s="65" t="e">
        <f>INDEX(#REF!,MATCH(H8,$C$6:$C$83,0))</f>
        <v>#REF!</v>
      </c>
      <c r="M8" s="67" t="e">
        <f>INDEX(#REF!,MATCH(H8,$C$6:$C$83,0))</f>
        <v>#REF!</v>
      </c>
      <c r="N8" s="67" t="e">
        <f>INDEX(#REF!,MATCH(H8,$C$6:$C$83,0))</f>
        <v>#REF!</v>
      </c>
      <c r="O8" s="67" t="e">
        <f>INDEX(#REF!,MATCH(H8,$C$6:$C$83,0))</f>
        <v>#REF!</v>
      </c>
      <c r="P8" s="67" t="e">
        <f>INDEX(#REF!,MATCH(H8,$C$6:$C$83,0))</f>
        <v>#REF!</v>
      </c>
      <c r="Q8" s="68" t="e">
        <f>INDEX(#REF!,MATCH(H8,$C$6:$C$83,0))&amp;""</f>
        <v>#REF!</v>
      </c>
      <c r="R8" s="68" t="e">
        <f t="shared" si="3"/>
        <v>#REF!</v>
      </c>
    </row>
    <row r="9" spans="2:18">
      <c r="B9" s="66">
        <v>4</v>
      </c>
      <c r="C9" s="69">
        <f t="shared" si="0"/>
        <v>9.0004000000000008</v>
      </c>
      <c r="D9" s="82">
        <v>9</v>
      </c>
      <c r="E9" s="112" t="s">
        <v>99</v>
      </c>
      <c r="F9" s="75" t="s">
        <v>131</v>
      </c>
      <c r="H9" s="70" t="e">
        <f>LARGE($C$6:$C$83,ROW(#REF!))</f>
        <v>#REF!</v>
      </c>
      <c r="I9" s="6" t="e">
        <f t="shared" si="1"/>
        <v>#REF!</v>
      </c>
      <c r="J9" s="6" t="e">
        <f>INDEX(#REF!,MATCH(H9,$C$6:$C$83,0))</f>
        <v>#REF!</v>
      </c>
      <c r="K9" s="6" t="e">
        <f t="shared" si="2"/>
        <v>#REF!</v>
      </c>
      <c r="L9" s="65" t="e">
        <f>INDEX(#REF!,MATCH(H9,$C$6:$C$83,0))</f>
        <v>#REF!</v>
      </c>
      <c r="M9" s="67" t="e">
        <f>INDEX(#REF!,MATCH(H9,$C$6:$C$83,0))</f>
        <v>#REF!</v>
      </c>
      <c r="N9" s="67" t="e">
        <f>INDEX(#REF!,MATCH(H9,$C$6:$C$83,0))</f>
        <v>#REF!</v>
      </c>
      <c r="O9" s="67" t="e">
        <f>INDEX(#REF!,MATCH(H9,$C$6:$C$83,0))</f>
        <v>#REF!</v>
      </c>
      <c r="P9" s="67" t="e">
        <f>INDEX(#REF!,MATCH(H9,$C$6:$C$83,0))</f>
        <v>#REF!</v>
      </c>
      <c r="Q9" s="68" t="e">
        <f>INDEX(#REF!,MATCH(H9,$C$6:$C$83,0))&amp;""</f>
        <v>#REF!</v>
      </c>
      <c r="R9" s="68" t="e">
        <f t="shared" si="3"/>
        <v>#REF!</v>
      </c>
    </row>
    <row r="10" spans="2:18">
      <c r="B10" s="66">
        <v>5</v>
      </c>
      <c r="C10" s="69">
        <f t="shared" si="0"/>
        <v>8.0005000000000006</v>
      </c>
      <c r="D10" s="82">
        <v>8</v>
      </c>
      <c r="E10" s="112" t="s">
        <v>89</v>
      </c>
      <c r="F10" s="75" t="s">
        <v>130</v>
      </c>
      <c r="H10" s="70" t="e">
        <f>LARGE($C$6:$C$83,ROW(#REF!))</f>
        <v>#REF!</v>
      </c>
      <c r="I10" s="6" t="e">
        <f t="shared" si="1"/>
        <v>#REF!</v>
      </c>
      <c r="J10" s="6" t="e">
        <f>INDEX(#REF!,MATCH(H10,$C$6:$C$83,0))</f>
        <v>#REF!</v>
      </c>
      <c r="K10" s="6" t="e">
        <f t="shared" si="2"/>
        <v>#REF!</v>
      </c>
      <c r="L10" s="65" t="e">
        <f>INDEX(#REF!,MATCH(H10,$C$6:$C$83,0))</f>
        <v>#REF!</v>
      </c>
      <c r="M10" s="67" t="e">
        <f>INDEX(#REF!,MATCH(H10,$C$6:$C$83,0))</f>
        <v>#REF!</v>
      </c>
      <c r="N10" s="67" t="e">
        <f>INDEX(#REF!,MATCH(H10,$C$6:$C$83,0))</f>
        <v>#REF!</v>
      </c>
      <c r="O10" s="67" t="e">
        <f>INDEX(#REF!,MATCH(H10,$C$6:$C$83,0))</f>
        <v>#REF!</v>
      </c>
      <c r="P10" s="67" t="e">
        <f>INDEX(#REF!,MATCH(H10,$C$6:$C$83,0))</f>
        <v>#REF!</v>
      </c>
      <c r="Q10" s="68" t="e">
        <f>INDEX(#REF!,MATCH(H10,$C$6:$C$83,0))&amp;""</f>
        <v>#REF!</v>
      </c>
      <c r="R10" s="68" t="e">
        <f t="shared" si="3"/>
        <v>#REF!</v>
      </c>
    </row>
    <row r="11" spans="2:18">
      <c r="B11" s="66">
        <v>6</v>
      </c>
      <c r="C11" s="69">
        <f t="shared" si="0"/>
        <v>5.0006000000000004</v>
      </c>
      <c r="D11" s="82">
        <v>5</v>
      </c>
      <c r="E11" s="112" t="s">
        <v>106</v>
      </c>
      <c r="F11" s="75"/>
      <c r="H11" s="70" t="e">
        <f t="shared" ref="H11:H74" si="4">LARGE($C$6:$C$83,ROW(A4))</f>
        <v>#VALUE!</v>
      </c>
      <c r="I11" s="6" t="e">
        <f t="shared" si="1"/>
        <v>#VALUE!</v>
      </c>
      <c r="J11" s="6" t="e">
        <f>INDEX(#REF!,MATCH(H11,$C$6:$C$83,0))</f>
        <v>#REF!</v>
      </c>
      <c r="K11" s="6" t="e">
        <f t="shared" si="2"/>
        <v>#VALUE!</v>
      </c>
      <c r="L11" s="65" t="e">
        <f>INDEX(#REF!,MATCH(H11,$C$6:$C$83,0))</f>
        <v>#REF!</v>
      </c>
      <c r="M11" s="67" t="e">
        <f>INDEX(#REF!,MATCH(H11,$C$6:$C$83,0))</f>
        <v>#REF!</v>
      </c>
      <c r="N11" s="67" t="e">
        <f>INDEX(#REF!,MATCH(H11,$C$6:$C$83,0))</f>
        <v>#REF!</v>
      </c>
      <c r="O11" s="67" t="e">
        <f>INDEX(#REF!,MATCH(H11,$C$6:$C$83,0))</f>
        <v>#REF!</v>
      </c>
      <c r="P11" s="67" t="e">
        <f>INDEX(#REF!,MATCH(H11,$C$6:$C$83,0))</f>
        <v>#REF!</v>
      </c>
      <c r="Q11" s="68" t="e">
        <f>INDEX(#REF!,MATCH(H11,$C$6:$C$83,0))&amp;""</f>
        <v>#REF!</v>
      </c>
      <c r="R11" s="68" t="e">
        <f t="shared" si="3"/>
        <v>#VALUE!</v>
      </c>
    </row>
    <row r="12" spans="2:18">
      <c r="B12" s="66">
        <v>7</v>
      </c>
      <c r="C12" s="69">
        <f t="shared" si="0"/>
        <v>17.000699999999998</v>
      </c>
      <c r="D12" s="82">
        <v>17</v>
      </c>
      <c r="E12" s="112" t="s">
        <v>107</v>
      </c>
      <c r="F12" s="75" t="s">
        <v>129</v>
      </c>
      <c r="H12" s="70" t="e">
        <f t="shared" si="4"/>
        <v>#VALUE!</v>
      </c>
      <c r="I12" s="6" t="e">
        <f t="shared" si="1"/>
        <v>#VALUE!</v>
      </c>
      <c r="J12" s="6" t="e">
        <f>INDEX(#REF!,MATCH(H12,$C$6:$C$83,0))</f>
        <v>#REF!</v>
      </c>
      <c r="K12" s="6" t="e">
        <f t="shared" si="2"/>
        <v>#VALUE!</v>
      </c>
      <c r="L12" s="65" t="e">
        <f>INDEX(#REF!,MATCH(H12,$C$6:$C$83,0))</f>
        <v>#REF!</v>
      </c>
      <c r="M12" s="67" t="e">
        <f>INDEX(#REF!,MATCH(H12,$C$6:$C$83,0))</f>
        <v>#REF!</v>
      </c>
      <c r="N12" s="67" t="e">
        <f>INDEX(#REF!,MATCH(H12,$C$6:$C$83,0))</f>
        <v>#REF!</v>
      </c>
      <c r="O12" s="67" t="e">
        <f>INDEX(#REF!,MATCH(H12,$C$6:$C$83,0))</f>
        <v>#REF!</v>
      </c>
      <c r="P12" s="67" t="e">
        <f>INDEX(#REF!,MATCH(H12,$C$6:$C$83,0))</f>
        <v>#REF!</v>
      </c>
      <c r="Q12" s="68" t="e">
        <f>INDEX(#REF!,MATCH(H12,$C$6:$C$83,0))&amp;""</f>
        <v>#REF!</v>
      </c>
      <c r="R12" s="68" t="e">
        <f t="shared" si="3"/>
        <v>#VALUE!</v>
      </c>
    </row>
    <row r="13" spans="2:18">
      <c r="B13" s="66">
        <v>8</v>
      </c>
      <c r="C13" s="69">
        <f t="shared" si="0"/>
        <v>1.7007999999999999</v>
      </c>
      <c r="D13" s="82">
        <v>1.7</v>
      </c>
      <c r="E13" s="112" t="s">
        <v>108</v>
      </c>
      <c r="F13" s="75"/>
      <c r="H13" s="70" t="e">
        <f t="shared" si="4"/>
        <v>#VALUE!</v>
      </c>
      <c r="I13" s="6" t="e">
        <f t="shared" si="1"/>
        <v>#VALUE!</v>
      </c>
      <c r="J13" s="6" t="e">
        <f>INDEX(#REF!,MATCH(H13,$C$6:$C$83,0))</f>
        <v>#REF!</v>
      </c>
      <c r="K13" s="6" t="e">
        <f t="shared" si="2"/>
        <v>#VALUE!</v>
      </c>
      <c r="L13" s="65" t="e">
        <f>INDEX(#REF!,MATCH(H13,$C$6:$C$83,0))</f>
        <v>#REF!</v>
      </c>
      <c r="M13" s="67" t="e">
        <f>INDEX(#REF!,MATCH(H13,$C$6:$C$83,0))</f>
        <v>#REF!</v>
      </c>
      <c r="N13" s="67" t="e">
        <f>INDEX(#REF!,MATCH(H13,$C$6:$C$83,0))</f>
        <v>#REF!</v>
      </c>
      <c r="O13" s="67" t="e">
        <f>INDEX(#REF!,MATCH(H13,$C$6:$C$83,0))</f>
        <v>#REF!</v>
      </c>
      <c r="P13" s="67" t="e">
        <f>INDEX(#REF!,MATCH(H13,$C$6:$C$83,0))</f>
        <v>#REF!</v>
      </c>
      <c r="Q13" s="68" t="e">
        <f>INDEX(#REF!,MATCH(H13,$C$6:$C$83,0))&amp;""</f>
        <v>#REF!</v>
      </c>
      <c r="R13" s="68" t="e">
        <f t="shared" si="3"/>
        <v>#VALUE!</v>
      </c>
    </row>
    <row r="14" spans="2:18">
      <c r="B14" s="66">
        <v>9</v>
      </c>
      <c r="C14" s="69">
        <f>D14+B14/10000</f>
        <v>1.0008999999999999</v>
      </c>
      <c r="D14" s="82">
        <v>1</v>
      </c>
      <c r="E14" s="112" t="s">
        <v>92</v>
      </c>
      <c r="F14" s="75" t="s">
        <v>134</v>
      </c>
      <c r="H14" s="70" t="e">
        <f t="shared" si="4"/>
        <v>#VALUE!</v>
      </c>
      <c r="I14" s="6" t="e">
        <f t="shared" si="1"/>
        <v>#VALUE!</v>
      </c>
      <c r="J14" s="6" t="e">
        <f>INDEX(#REF!,MATCH(H14,$C$6:$C$83,0))</f>
        <v>#REF!</v>
      </c>
      <c r="K14" s="6" t="e">
        <f t="shared" si="2"/>
        <v>#VALUE!</v>
      </c>
      <c r="L14" s="65" t="e">
        <f>INDEX(#REF!,MATCH(H14,$C$6:$C$83,0))</f>
        <v>#REF!</v>
      </c>
      <c r="M14" s="67" t="e">
        <f>INDEX(#REF!,MATCH(H14,$C$6:$C$83,0))</f>
        <v>#REF!</v>
      </c>
      <c r="N14" s="67" t="e">
        <f>INDEX(#REF!,MATCH(H14,$C$6:$C$83,0))</f>
        <v>#REF!</v>
      </c>
      <c r="O14" s="67" t="e">
        <f>INDEX(#REF!,MATCH(H14,$C$6:$C$83,0))</f>
        <v>#REF!</v>
      </c>
      <c r="P14" s="67" t="e">
        <f>INDEX(#REF!,MATCH(H14,$C$6:$C$83,0))</f>
        <v>#REF!</v>
      </c>
      <c r="Q14" s="68" t="e">
        <f>INDEX(#REF!,MATCH(H14,$C$6:$C$83,0))&amp;""</f>
        <v>#REF!</v>
      </c>
      <c r="R14" s="68" t="e">
        <f t="shared" si="3"/>
        <v>#VALUE!</v>
      </c>
    </row>
    <row r="15" spans="2:18">
      <c r="B15" s="66">
        <v>10</v>
      </c>
      <c r="C15" s="69">
        <f t="shared" si="0"/>
        <v>0.501</v>
      </c>
      <c r="D15" s="82">
        <v>0.5</v>
      </c>
      <c r="E15" s="112" t="s">
        <v>93</v>
      </c>
      <c r="F15" s="74" t="s">
        <v>132</v>
      </c>
      <c r="H15" s="70" t="e">
        <f t="shared" si="4"/>
        <v>#VALUE!</v>
      </c>
      <c r="I15" s="6" t="e">
        <f t="shared" si="1"/>
        <v>#VALUE!</v>
      </c>
      <c r="J15" s="6" t="e">
        <f>INDEX(#REF!,MATCH(H15,$C$6:$C$83,0))</f>
        <v>#REF!</v>
      </c>
      <c r="K15" s="6" t="e">
        <f t="shared" si="2"/>
        <v>#VALUE!</v>
      </c>
      <c r="L15" s="65" t="e">
        <f>INDEX(#REF!,MATCH(H15,$C$6:$C$83,0))</f>
        <v>#REF!</v>
      </c>
      <c r="M15" s="67" t="e">
        <f>INDEX(#REF!,MATCH(H15,$C$6:$C$83,0))</f>
        <v>#REF!</v>
      </c>
      <c r="N15" s="67" t="e">
        <f>INDEX(#REF!,MATCH(H15,$C$6:$C$83,0))</f>
        <v>#REF!</v>
      </c>
      <c r="O15" s="67" t="e">
        <f>INDEX(#REF!,MATCH(H15,$C$6:$C$83,0))</f>
        <v>#REF!</v>
      </c>
      <c r="P15" s="67" t="e">
        <f>INDEX(#REF!,MATCH(H15,$C$6:$C$83,0))</f>
        <v>#REF!</v>
      </c>
      <c r="Q15" s="68" t="e">
        <f>INDEX(#REF!,MATCH(H15,$C$6:$C$83,0))&amp;""</f>
        <v>#REF!</v>
      </c>
      <c r="R15" s="68" t="e">
        <f t="shared" si="3"/>
        <v>#VALUE!</v>
      </c>
    </row>
    <row r="16" spans="2:18">
      <c r="B16" s="66">
        <v>11</v>
      </c>
      <c r="C16" s="69">
        <f t="shared" si="0"/>
        <v>1.1000000000000001E-3</v>
      </c>
      <c r="D16" s="73"/>
      <c r="E16" s="76"/>
      <c r="F16" s="74"/>
      <c r="H16" s="70" t="e">
        <f t="shared" si="4"/>
        <v>#VALUE!</v>
      </c>
      <c r="I16" s="6" t="e">
        <f t="shared" si="1"/>
        <v>#VALUE!</v>
      </c>
      <c r="J16" s="6" t="e">
        <f>INDEX(#REF!,MATCH(H16,$C$6:$C$83,0))</f>
        <v>#REF!</v>
      </c>
      <c r="K16" s="6" t="e">
        <f t="shared" si="2"/>
        <v>#VALUE!</v>
      </c>
      <c r="L16" s="65" t="e">
        <f>INDEX(#REF!,MATCH(H16,$C$6:$C$83,0))</f>
        <v>#REF!</v>
      </c>
      <c r="M16" s="67" t="e">
        <f>INDEX(#REF!,MATCH(H16,$C$6:$C$83,0))</f>
        <v>#REF!</v>
      </c>
      <c r="N16" s="67" t="e">
        <f>INDEX(#REF!,MATCH(H16,$C$6:$C$83,0))</f>
        <v>#REF!</v>
      </c>
      <c r="O16" s="67" t="e">
        <f>INDEX(#REF!,MATCH(H16,$C$6:$C$83,0))</f>
        <v>#REF!</v>
      </c>
      <c r="P16" s="67" t="e">
        <f>INDEX(#REF!,MATCH(H16,$C$6:$C$83,0))</f>
        <v>#REF!</v>
      </c>
      <c r="Q16" s="68" t="e">
        <f>INDEX(#REF!,MATCH(H16,$C$6:$C$83,0))&amp;""</f>
        <v>#REF!</v>
      </c>
      <c r="R16" s="68" t="e">
        <f t="shared" si="3"/>
        <v>#VALUE!</v>
      </c>
    </row>
    <row r="17" spans="2:18">
      <c r="B17" s="66">
        <v>12</v>
      </c>
      <c r="C17" s="69">
        <f t="shared" si="0"/>
        <v>1.1999999999999999E-3</v>
      </c>
      <c r="D17" s="73"/>
      <c r="E17" s="73"/>
      <c r="F17" s="77"/>
      <c r="H17" s="70" t="e">
        <f t="shared" si="4"/>
        <v>#VALUE!</v>
      </c>
      <c r="I17" s="6" t="e">
        <f t="shared" si="1"/>
        <v>#VALUE!</v>
      </c>
      <c r="J17" s="6" t="e">
        <f>INDEX(#REF!,MATCH(H17,$C$6:$C$83,0))</f>
        <v>#REF!</v>
      </c>
      <c r="K17" s="6" t="e">
        <f t="shared" si="2"/>
        <v>#VALUE!</v>
      </c>
      <c r="L17" s="65" t="e">
        <f>INDEX(#REF!,MATCH(H17,$C$6:$C$83,0))</f>
        <v>#REF!</v>
      </c>
      <c r="M17" s="67" t="e">
        <f>INDEX(#REF!,MATCH(H17,$C$6:$C$83,0))</f>
        <v>#REF!</v>
      </c>
      <c r="N17" s="67" t="e">
        <f>INDEX(#REF!,MATCH(H17,$C$6:$C$83,0))</f>
        <v>#REF!</v>
      </c>
      <c r="O17" s="67" t="e">
        <f>INDEX(#REF!,MATCH(H17,$C$6:$C$83,0))</f>
        <v>#REF!</v>
      </c>
      <c r="P17" s="67" t="e">
        <f>INDEX(#REF!,MATCH(H17,$C$6:$C$83,0))</f>
        <v>#REF!</v>
      </c>
      <c r="Q17" s="68" t="e">
        <f>INDEX(#REF!,MATCH(H17,$C$6:$C$83,0))&amp;""</f>
        <v>#REF!</v>
      </c>
      <c r="R17" s="68" t="e">
        <f t="shared" si="3"/>
        <v>#VALUE!</v>
      </c>
    </row>
    <row r="18" spans="2:18">
      <c r="B18" s="66">
        <v>13</v>
      </c>
      <c r="C18" s="69">
        <f t="shared" si="0"/>
        <v>1.2999999999999999E-3</v>
      </c>
      <c r="D18" s="73"/>
      <c r="E18" s="73"/>
      <c r="F18" s="77"/>
      <c r="H18" s="70" t="e">
        <f t="shared" si="4"/>
        <v>#VALUE!</v>
      </c>
      <c r="I18" s="6" t="e">
        <f t="shared" si="1"/>
        <v>#VALUE!</v>
      </c>
      <c r="J18" s="6" t="e">
        <f>INDEX(#REF!,MATCH(H18,$C$6:$C$83,0))</f>
        <v>#REF!</v>
      </c>
      <c r="K18" s="6" t="e">
        <f t="shared" si="2"/>
        <v>#VALUE!</v>
      </c>
      <c r="L18" s="65" t="e">
        <f>INDEX(#REF!,MATCH(H18,$C$6:$C$83,0))</f>
        <v>#REF!</v>
      </c>
      <c r="M18" s="67" t="e">
        <f>INDEX(#REF!,MATCH(H18,$C$6:$C$83,0))</f>
        <v>#REF!</v>
      </c>
      <c r="N18" s="67" t="e">
        <f>INDEX(#REF!,MATCH(H18,$C$6:$C$83,0))</f>
        <v>#REF!</v>
      </c>
      <c r="O18" s="67" t="e">
        <f>INDEX(#REF!,MATCH(H18,$C$6:$C$83,0))</f>
        <v>#REF!</v>
      </c>
      <c r="P18" s="67" t="e">
        <f>INDEX(#REF!,MATCH(H18,$C$6:$C$83,0))</f>
        <v>#REF!</v>
      </c>
      <c r="Q18" s="68" t="e">
        <f>INDEX(#REF!,MATCH(H18,$C$6:$C$83,0))&amp;""</f>
        <v>#REF!</v>
      </c>
      <c r="R18" s="68" t="e">
        <f t="shared" si="3"/>
        <v>#VALUE!</v>
      </c>
    </row>
    <row r="19" spans="2:18">
      <c r="B19" s="66">
        <v>14</v>
      </c>
      <c r="C19" s="69">
        <f t="shared" si="0"/>
        <v>1.4E-3</v>
      </c>
      <c r="D19" s="73"/>
      <c r="E19" s="73"/>
      <c r="F19" s="77"/>
      <c r="H19" s="70" t="e">
        <f t="shared" si="4"/>
        <v>#VALUE!</v>
      </c>
      <c r="I19" s="6" t="e">
        <f t="shared" si="1"/>
        <v>#VALUE!</v>
      </c>
      <c r="J19" s="6" t="e">
        <f>INDEX(#REF!,MATCH(H19,$C$6:$C$83,0))</f>
        <v>#REF!</v>
      </c>
      <c r="K19" s="6" t="e">
        <f t="shared" si="2"/>
        <v>#VALUE!</v>
      </c>
      <c r="L19" s="65" t="e">
        <f>INDEX(#REF!,MATCH(H19,$C$6:$C$83,0))</f>
        <v>#REF!</v>
      </c>
      <c r="M19" s="67" t="e">
        <f>INDEX(#REF!,MATCH(H19,$C$6:$C$83,0))</f>
        <v>#REF!</v>
      </c>
      <c r="N19" s="67" t="e">
        <f>INDEX(#REF!,MATCH(H19,$C$6:$C$83,0))</f>
        <v>#REF!</v>
      </c>
      <c r="O19" s="67" t="e">
        <f>INDEX(#REF!,MATCH(H19,$C$6:$C$83,0))</f>
        <v>#REF!</v>
      </c>
      <c r="P19" s="67" t="e">
        <f>INDEX(#REF!,MATCH(H19,$C$6:$C$83,0))</f>
        <v>#REF!</v>
      </c>
      <c r="Q19" s="68" t="e">
        <f>INDEX(#REF!,MATCH(H19,$C$6:$C$83,0))&amp;""</f>
        <v>#REF!</v>
      </c>
      <c r="R19" s="68" t="e">
        <f t="shared" si="3"/>
        <v>#VALUE!</v>
      </c>
    </row>
    <row r="20" spans="2:18">
      <c r="B20" s="66">
        <v>15</v>
      </c>
      <c r="C20" s="69">
        <f t="shared" si="0"/>
        <v>1.5E-3</v>
      </c>
      <c r="D20" s="73"/>
      <c r="E20" s="73"/>
      <c r="F20" s="77"/>
      <c r="H20" s="70" t="e">
        <f t="shared" si="4"/>
        <v>#VALUE!</v>
      </c>
      <c r="I20" s="6" t="e">
        <f t="shared" si="1"/>
        <v>#VALUE!</v>
      </c>
      <c r="J20" s="6" t="e">
        <f>INDEX(#REF!,MATCH(H20,$C$6:$C$83,0))</f>
        <v>#REF!</v>
      </c>
      <c r="K20" s="6" t="e">
        <f t="shared" si="2"/>
        <v>#VALUE!</v>
      </c>
      <c r="L20" s="65" t="e">
        <f>INDEX(#REF!,MATCH(H20,$C$6:$C$83,0))</f>
        <v>#REF!</v>
      </c>
      <c r="M20" s="67" t="e">
        <f>INDEX(#REF!,MATCH(H20,$C$6:$C$83,0))</f>
        <v>#REF!</v>
      </c>
      <c r="N20" s="67" t="e">
        <f>INDEX(#REF!,MATCH(H20,$C$6:$C$83,0))</f>
        <v>#REF!</v>
      </c>
      <c r="O20" s="67" t="e">
        <f>INDEX(#REF!,MATCH(H20,$C$6:$C$83,0))</f>
        <v>#REF!</v>
      </c>
      <c r="P20" s="67" t="e">
        <f>INDEX(#REF!,MATCH(H20,$C$6:$C$83,0))</f>
        <v>#REF!</v>
      </c>
      <c r="Q20" s="68" t="e">
        <f>INDEX(#REF!,MATCH(H20,$C$6:$C$83,0))&amp;""</f>
        <v>#REF!</v>
      </c>
      <c r="R20" s="68" t="e">
        <f t="shared" si="3"/>
        <v>#VALUE!</v>
      </c>
    </row>
    <row r="21" spans="2:18">
      <c r="B21" s="66">
        <v>16</v>
      </c>
      <c r="C21" s="69">
        <f t="shared" si="0"/>
        <v>1.6000000000000001E-3</v>
      </c>
      <c r="D21" s="73"/>
      <c r="E21" s="73"/>
      <c r="F21" s="77"/>
      <c r="H21" s="70" t="e">
        <f t="shared" si="4"/>
        <v>#VALUE!</v>
      </c>
      <c r="I21" s="6" t="e">
        <f t="shared" si="1"/>
        <v>#VALUE!</v>
      </c>
      <c r="J21" s="6" t="e">
        <f>INDEX(#REF!,MATCH(H21,$C$6:$C$83,0))</f>
        <v>#REF!</v>
      </c>
      <c r="K21" s="6" t="e">
        <f t="shared" si="2"/>
        <v>#VALUE!</v>
      </c>
      <c r="L21" s="65" t="e">
        <f>INDEX(#REF!,MATCH(H21,$C$6:$C$83,0))</f>
        <v>#REF!</v>
      </c>
      <c r="M21" s="67" t="e">
        <f>INDEX(#REF!,MATCH(H21,$C$6:$C$83,0))</f>
        <v>#REF!</v>
      </c>
      <c r="N21" s="67" t="e">
        <f>INDEX(#REF!,MATCH(H21,$C$6:$C$83,0))</f>
        <v>#REF!</v>
      </c>
      <c r="O21" s="67" t="e">
        <f>INDEX(#REF!,MATCH(H21,$C$6:$C$83,0))</f>
        <v>#REF!</v>
      </c>
      <c r="P21" s="67" t="e">
        <f>INDEX(#REF!,MATCH(H21,$C$6:$C$83,0))</f>
        <v>#REF!</v>
      </c>
      <c r="Q21" s="68" t="e">
        <f>INDEX(#REF!,MATCH(H21,$C$6:$C$83,0))&amp;""</f>
        <v>#REF!</v>
      </c>
      <c r="R21" s="68" t="e">
        <f t="shared" si="3"/>
        <v>#VALUE!</v>
      </c>
    </row>
    <row r="22" spans="2:18">
      <c r="B22" s="66">
        <v>17</v>
      </c>
      <c r="C22" s="69">
        <f t="shared" si="0"/>
        <v>1.6999999999999999E-3</v>
      </c>
      <c r="D22" s="73"/>
      <c r="E22" s="73"/>
      <c r="F22" s="77"/>
      <c r="H22" s="70" t="e">
        <f t="shared" si="4"/>
        <v>#VALUE!</v>
      </c>
      <c r="I22" s="6" t="e">
        <f t="shared" si="1"/>
        <v>#VALUE!</v>
      </c>
      <c r="J22" s="6" t="e">
        <f>INDEX(#REF!,MATCH(H22,$C$6:$C$83,0))</f>
        <v>#REF!</v>
      </c>
      <c r="K22" s="6" t="e">
        <f t="shared" si="2"/>
        <v>#VALUE!</v>
      </c>
      <c r="L22" s="65" t="e">
        <f>INDEX(#REF!,MATCH(H22,$C$6:$C$83,0))</f>
        <v>#REF!</v>
      </c>
      <c r="M22" s="67" t="e">
        <f>INDEX(#REF!,MATCH(H22,$C$6:$C$83,0))</f>
        <v>#REF!</v>
      </c>
      <c r="N22" s="67" t="e">
        <f>INDEX(#REF!,MATCH(H22,$C$6:$C$83,0))</f>
        <v>#REF!</v>
      </c>
      <c r="O22" s="67" t="e">
        <f>INDEX(#REF!,MATCH(H22,$C$6:$C$83,0))</f>
        <v>#REF!</v>
      </c>
      <c r="P22" s="67" t="e">
        <f>INDEX(#REF!,MATCH(H22,$C$6:$C$83,0))</f>
        <v>#REF!</v>
      </c>
      <c r="Q22" s="68" t="e">
        <f>INDEX(#REF!,MATCH(H22,$C$6:$C$83,0))&amp;""</f>
        <v>#REF!</v>
      </c>
      <c r="R22" s="68" t="e">
        <f t="shared" si="3"/>
        <v>#VALUE!</v>
      </c>
    </row>
    <row r="23" spans="2:18">
      <c r="B23" s="66">
        <v>18</v>
      </c>
      <c r="C23" s="69">
        <f t="shared" si="0"/>
        <v>1.8E-3</v>
      </c>
      <c r="D23" s="73"/>
      <c r="E23" s="73"/>
      <c r="F23" s="77"/>
      <c r="H23" s="70" t="e">
        <f t="shared" si="4"/>
        <v>#VALUE!</v>
      </c>
      <c r="I23" s="6" t="e">
        <f t="shared" si="1"/>
        <v>#VALUE!</v>
      </c>
      <c r="J23" s="6" t="e">
        <f>INDEX(#REF!,MATCH(H23,$C$6:$C$83,0))</f>
        <v>#REF!</v>
      </c>
      <c r="K23" s="6" t="e">
        <f t="shared" si="2"/>
        <v>#VALUE!</v>
      </c>
      <c r="L23" s="65" t="e">
        <f>INDEX(#REF!,MATCH(H23,$C$6:$C$83,0))</f>
        <v>#REF!</v>
      </c>
      <c r="M23" s="67" t="e">
        <f>INDEX(#REF!,MATCH(H23,$C$6:$C$83,0))</f>
        <v>#REF!</v>
      </c>
      <c r="N23" s="67" t="e">
        <f>INDEX(#REF!,MATCH(H23,$C$6:$C$83,0))</f>
        <v>#REF!</v>
      </c>
      <c r="O23" s="67" t="e">
        <f>INDEX(#REF!,MATCH(H23,$C$6:$C$83,0))</f>
        <v>#REF!</v>
      </c>
      <c r="P23" s="67" t="e">
        <f>INDEX(#REF!,MATCH(H23,$C$6:$C$83,0))</f>
        <v>#REF!</v>
      </c>
      <c r="Q23" s="68" t="e">
        <f>INDEX(#REF!,MATCH(H23,$C$6:$C$83,0))&amp;""</f>
        <v>#REF!</v>
      </c>
      <c r="R23" s="68" t="e">
        <f t="shared" si="3"/>
        <v>#VALUE!</v>
      </c>
    </row>
    <row r="24" spans="2:18">
      <c r="B24" s="66">
        <v>19</v>
      </c>
      <c r="C24" s="69">
        <f t="shared" si="0"/>
        <v>1.9E-3</v>
      </c>
      <c r="D24" s="73"/>
      <c r="E24" s="73"/>
      <c r="F24" s="77"/>
      <c r="H24" s="70" t="e">
        <f t="shared" si="4"/>
        <v>#VALUE!</v>
      </c>
      <c r="I24" s="6" t="e">
        <f t="shared" si="1"/>
        <v>#VALUE!</v>
      </c>
      <c r="J24" s="6" t="e">
        <f>INDEX(#REF!,MATCH(H24,$C$6:$C$83,0))</f>
        <v>#REF!</v>
      </c>
      <c r="K24" s="6" t="e">
        <f t="shared" si="2"/>
        <v>#VALUE!</v>
      </c>
      <c r="L24" s="65" t="e">
        <f>INDEX(#REF!,MATCH(H24,$C$6:$C$83,0))</f>
        <v>#REF!</v>
      </c>
      <c r="M24" s="67" t="e">
        <f>INDEX(#REF!,MATCH(H24,$C$6:$C$83,0))</f>
        <v>#REF!</v>
      </c>
      <c r="N24" s="67" t="e">
        <f>INDEX(#REF!,MATCH(H24,$C$6:$C$83,0))</f>
        <v>#REF!</v>
      </c>
      <c r="O24" s="67" t="e">
        <f>INDEX(#REF!,MATCH(H24,$C$6:$C$83,0))</f>
        <v>#REF!</v>
      </c>
      <c r="P24" s="67" t="e">
        <f>INDEX(#REF!,MATCH(H24,$C$6:$C$83,0))</f>
        <v>#REF!</v>
      </c>
      <c r="Q24" s="68" t="e">
        <f>INDEX(#REF!,MATCH(H24,$C$6:$C$83,0))&amp;""</f>
        <v>#REF!</v>
      </c>
      <c r="R24" s="68" t="e">
        <f t="shared" si="3"/>
        <v>#VALUE!</v>
      </c>
    </row>
    <row r="25" spans="2:18">
      <c r="B25" s="66">
        <v>20</v>
      </c>
      <c r="C25" s="69">
        <f t="shared" si="0"/>
        <v>2E-3</v>
      </c>
      <c r="D25" s="73"/>
      <c r="E25" s="73"/>
      <c r="F25" s="77"/>
      <c r="H25" s="70" t="e">
        <f t="shared" si="4"/>
        <v>#VALUE!</v>
      </c>
      <c r="I25" s="6" t="e">
        <f t="shared" si="1"/>
        <v>#VALUE!</v>
      </c>
      <c r="J25" s="6" t="e">
        <f>INDEX(#REF!,MATCH(H25,$C$6:$C$83,0))</f>
        <v>#REF!</v>
      </c>
      <c r="K25" s="6" t="e">
        <f t="shared" si="2"/>
        <v>#VALUE!</v>
      </c>
      <c r="L25" s="65" t="e">
        <f>INDEX(#REF!,MATCH(H25,$C$6:$C$83,0))</f>
        <v>#REF!</v>
      </c>
      <c r="M25" s="67" t="e">
        <f>INDEX(#REF!,MATCH(H25,$C$6:$C$83,0))</f>
        <v>#REF!</v>
      </c>
      <c r="N25" s="67" t="e">
        <f>INDEX(#REF!,MATCH(H25,$C$6:$C$83,0))</f>
        <v>#REF!</v>
      </c>
      <c r="O25" s="67" t="e">
        <f>INDEX(#REF!,MATCH(H25,$C$6:$C$83,0))</f>
        <v>#REF!</v>
      </c>
      <c r="P25" s="67" t="e">
        <f>INDEX(#REF!,MATCH(H25,$C$6:$C$83,0))</f>
        <v>#REF!</v>
      </c>
      <c r="Q25" s="68" t="e">
        <f>INDEX(#REF!,MATCH(H25,$C$6:$C$83,0))&amp;""</f>
        <v>#REF!</v>
      </c>
      <c r="R25" s="68" t="e">
        <f t="shared" si="3"/>
        <v>#VALUE!</v>
      </c>
    </row>
    <row r="26" spans="2:18">
      <c r="B26" s="66">
        <v>21</v>
      </c>
      <c r="C26" s="69">
        <f t="shared" si="0"/>
        <v>2.0999999999999999E-3</v>
      </c>
      <c r="D26" s="73"/>
      <c r="E26" s="73"/>
      <c r="F26" s="77"/>
      <c r="H26" s="70" t="e">
        <f t="shared" si="4"/>
        <v>#VALUE!</v>
      </c>
      <c r="I26" s="6" t="e">
        <f t="shared" si="1"/>
        <v>#VALUE!</v>
      </c>
      <c r="J26" s="6" t="e">
        <f>INDEX(#REF!,MATCH(H26,$C$6:$C$83,0))</f>
        <v>#REF!</v>
      </c>
      <c r="K26" s="6" t="e">
        <f t="shared" si="2"/>
        <v>#VALUE!</v>
      </c>
      <c r="L26" s="65" t="e">
        <f>INDEX(#REF!,MATCH(H26,$C$6:$C$83,0))</f>
        <v>#REF!</v>
      </c>
      <c r="M26" s="67" t="e">
        <f>INDEX(#REF!,MATCH(H26,$C$6:$C$83,0))</f>
        <v>#REF!</v>
      </c>
      <c r="N26" s="67" t="e">
        <f>INDEX(#REF!,MATCH(H26,$C$6:$C$83,0))</f>
        <v>#REF!</v>
      </c>
      <c r="O26" s="67" t="e">
        <f>INDEX(#REF!,MATCH(H26,$C$6:$C$83,0))</f>
        <v>#REF!</v>
      </c>
      <c r="P26" s="67" t="e">
        <f>INDEX(#REF!,MATCH(H26,$C$6:$C$83,0))</f>
        <v>#REF!</v>
      </c>
      <c r="Q26" s="68" t="e">
        <f>INDEX(#REF!,MATCH(H26,$C$6:$C$83,0))&amp;""</f>
        <v>#REF!</v>
      </c>
      <c r="R26" s="68" t="e">
        <f t="shared" si="3"/>
        <v>#VALUE!</v>
      </c>
    </row>
    <row r="27" spans="2:18">
      <c r="B27" s="66">
        <v>22</v>
      </c>
      <c r="C27" s="69">
        <f t="shared" si="0"/>
        <v>2.2000000000000001E-3</v>
      </c>
      <c r="D27" s="73"/>
      <c r="E27" s="73"/>
      <c r="F27" s="77"/>
      <c r="H27" s="70" t="e">
        <f t="shared" si="4"/>
        <v>#VALUE!</v>
      </c>
      <c r="I27" s="6" t="e">
        <f t="shared" si="1"/>
        <v>#VALUE!</v>
      </c>
      <c r="J27" s="6" t="e">
        <f>INDEX(#REF!,MATCH(H27,$C$6:$C$83,0))</f>
        <v>#REF!</v>
      </c>
      <c r="K27" s="6" t="e">
        <f t="shared" si="2"/>
        <v>#VALUE!</v>
      </c>
      <c r="L27" s="65" t="e">
        <f>INDEX(#REF!,MATCH(H27,$C$6:$C$83,0))</f>
        <v>#REF!</v>
      </c>
      <c r="M27" s="67" t="e">
        <f>INDEX(#REF!,MATCH(H27,$C$6:$C$83,0))</f>
        <v>#REF!</v>
      </c>
      <c r="N27" s="67" t="e">
        <f>INDEX(#REF!,MATCH(H27,$C$6:$C$83,0))</f>
        <v>#REF!</v>
      </c>
      <c r="O27" s="67" t="e">
        <f>INDEX(#REF!,MATCH(H27,$C$6:$C$83,0))</f>
        <v>#REF!</v>
      </c>
      <c r="P27" s="67" t="e">
        <f>INDEX(#REF!,MATCH(H27,$C$6:$C$83,0))</f>
        <v>#REF!</v>
      </c>
      <c r="Q27" s="68" t="e">
        <f>INDEX(#REF!,MATCH(H27,$C$6:$C$83,0))&amp;""</f>
        <v>#REF!</v>
      </c>
      <c r="R27" s="68" t="e">
        <f t="shared" si="3"/>
        <v>#VALUE!</v>
      </c>
    </row>
    <row r="28" spans="2:18">
      <c r="B28" s="66">
        <v>23</v>
      </c>
      <c r="C28" s="69">
        <f t="shared" si="0"/>
        <v>2.3E-3</v>
      </c>
      <c r="D28" s="73"/>
      <c r="E28" s="73"/>
      <c r="F28" s="77"/>
      <c r="H28" s="70" t="e">
        <f t="shared" si="4"/>
        <v>#VALUE!</v>
      </c>
      <c r="I28" s="6" t="e">
        <f t="shared" si="1"/>
        <v>#VALUE!</v>
      </c>
      <c r="J28" s="6" t="e">
        <f>INDEX(#REF!,MATCH(H28,$C$6:$C$83,0))</f>
        <v>#REF!</v>
      </c>
      <c r="K28" s="6" t="e">
        <f t="shared" si="2"/>
        <v>#VALUE!</v>
      </c>
      <c r="L28" s="65" t="e">
        <f>INDEX(#REF!,MATCH(H28,$C$6:$C$83,0))</f>
        <v>#REF!</v>
      </c>
      <c r="M28" s="67" t="e">
        <f>INDEX(#REF!,MATCH(H28,$C$6:$C$83,0))</f>
        <v>#REF!</v>
      </c>
      <c r="N28" s="67" t="e">
        <f>INDEX(#REF!,MATCH(H28,$C$6:$C$83,0))</f>
        <v>#REF!</v>
      </c>
      <c r="O28" s="67" t="e">
        <f>INDEX(#REF!,MATCH(H28,$C$6:$C$83,0))</f>
        <v>#REF!</v>
      </c>
      <c r="P28" s="67" t="e">
        <f>INDEX(#REF!,MATCH(H28,$C$6:$C$83,0))</f>
        <v>#REF!</v>
      </c>
      <c r="Q28" s="68" t="e">
        <f>INDEX(#REF!,MATCH(H28,$C$6:$C$83,0))&amp;""</f>
        <v>#REF!</v>
      </c>
      <c r="R28" s="68" t="e">
        <f t="shared" si="3"/>
        <v>#VALUE!</v>
      </c>
    </row>
    <row r="29" spans="2:18">
      <c r="B29" s="66">
        <v>24</v>
      </c>
      <c r="C29" s="69">
        <f t="shared" si="0"/>
        <v>2.3999999999999998E-3</v>
      </c>
      <c r="D29" s="73"/>
      <c r="E29" s="73"/>
      <c r="F29" s="77"/>
      <c r="H29" s="70" t="e">
        <f t="shared" si="4"/>
        <v>#VALUE!</v>
      </c>
      <c r="I29" s="6" t="e">
        <f t="shared" si="1"/>
        <v>#VALUE!</v>
      </c>
      <c r="J29" s="6" t="e">
        <f>INDEX(#REF!,MATCH(H29,$C$6:$C$83,0))</f>
        <v>#REF!</v>
      </c>
      <c r="K29" s="6" t="e">
        <f t="shared" si="2"/>
        <v>#VALUE!</v>
      </c>
      <c r="L29" s="65" t="e">
        <f>INDEX(#REF!,MATCH(H29,$C$6:$C$83,0))</f>
        <v>#REF!</v>
      </c>
      <c r="M29" s="67" t="e">
        <f>INDEX(#REF!,MATCH(H29,$C$6:$C$83,0))</f>
        <v>#REF!</v>
      </c>
      <c r="N29" s="67" t="e">
        <f>INDEX(#REF!,MATCH(H29,$C$6:$C$83,0))</f>
        <v>#REF!</v>
      </c>
      <c r="O29" s="67" t="e">
        <f>INDEX(#REF!,MATCH(H29,$C$6:$C$83,0))</f>
        <v>#REF!</v>
      </c>
      <c r="P29" s="67" t="e">
        <f>INDEX(#REF!,MATCH(H29,$C$6:$C$83,0))</f>
        <v>#REF!</v>
      </c>
      <c r="Q29" s="68" t="e">
        <f>INDEX(#REF!,MATCH(H29,$C$6:$C$83,0))&amp;""</f>
        <v>#REF!</v>
      </c>
      <c r="R29" s="68" t="e">
        <f t="shared" si="3"/>
        <v>#VALUE!</v>
      </c>
    </row>
    <row r="30" spans="2:18">
      <c r="B30" s="66">
        <v>25</v>
      </c>
      <c r="C30" s="69">
        <f t="shared" si="0"/>
        <v>2.5000000000000001E-3</v>
      </c>
      <c r="D30" s="73"/>
      <c r="E30" s="73"/>
      <c r="F30" s="77"/>
      <c r="H30" s="70" t="e">
        <f t="shared" si="4"/>
        <v>#VALUE!</v>
      </c>
      <c r="I30" s="6" t="e">
        <f t="shared" si="1"/>
        <v>#VALUE!</v>
      </c>
      <c r="J30" s="6" t="e">
        <f>INDEX(#REF!,MATCH(H30,$C$6:$C$83,0))</f>
        <v>#REF!</v>
      </c>
      <c r="K30" s="6" t="e">
        <f t="shared" si="2"/>
        <v>#VALUE!</v>
      </c>
      <c r="L30" s="65" t="e">
        <f>INDEX(#REF!,MATCH(H30,$C$6:$C$83,0))</f>
        <v>#REF!</v>
      </c>
      <c r="M30" s="67" t="e">
        <f>INDEX(#REF!,MATCH(H30,$C$6:$C$83,0))</f>
        <v>#REF!</v>
      </c>
      <c r="N30" s="67" t="e">
        <f>INDEX(#REF!,MATCH(H30,$C$6:$C$83,0))</f>
        <v>#REF!</v>
      </c>
      <c r="O30" s="67" t="e">
        <f>INDEX(#REF!,MATCH(H30,$C$6:$C$83,0))</f>
        <v>#REF!</v>
      </c>
      <c r="P30" s="67" t="e">
        <f>INDEX(#REF!,MATCH(H30,$C$6:$C$83,0))</f>
        <v>#REF!</v>
      </c>
      <c r="Q30" s="68" t="e">
        <f>INDEX(#REF!,MATCH(H30,$C$6:$C$83,0))&amp;""</f>
        <v>#REF!</v>
      </c>
      <c r="R30" s="68" t="e">
        <f t="shared" si="3"/>
        <v>#VALUE!</v>
      </c>
    </row>
    <row r="31" spans="2:18">
      <c r="B31" s="66">
        <v>26</v>
      </c>
      <c r="C31" s="69">
        <f t="shared" si="0"/>
        <v>2.5999999999999999E-3</v>
      </c>
      <c r="D31" s="73"/>
      <c r="E31" s="73"/>
      <c r="F31" s="77"/>
      <c r="H31" s="70" t="e">
        <f t="shared" si="4"/>
        <v>#VALUE!</v>
      </c>
      <c r="I31" s="6" t="e">
        <f t="shared" si="1"/>
        <v>#VALUE!</v>
      </c>
      <c r="J31" s="6" t="e">
        <f>INDEX(#REF!,MATCH(H31,$C$6:$C$83,0))</f>
        <v>#REF!</v>
      </c>
      <c r="K31" s="6" t="e">
        <f t="shared" si="2"/>
        <v>#VALUE!</v>
      </c>
      <c r="L31" s="65" t="e">
        <f>INDEX(#REF!,MATCH(H31,$C$6:$C$83,0))</f>
        <v>#REF!</v>
      </c>
      <c r="M31" s="67" t="e">
        <f>INDEX(#REF!,MATCH(H31,$C$6:$C$83,0))</f>
        <v>#REF!</v>
      </c>
      <c r="N31" s="67" t="e">
        <f>INDEX(#REF!,MATCH(H31,$C$6:$C$83,0))</f>
        <v>#REF!</v>
      </c>
      <c r="O31" s="67" t="e">
        <f>INDEX(#REF!,MATCH(H31,$C$6:$C$83,0))</f>
        <v>#REF!</v>
      </c>
      <c r="P31" s="67" t="e">
        <f>INDEX(#REF!,MATCH(H31,$C$6:$C$83,0))</f>
        <v>#REF!</v>
      </c>
      <c r="Q31" s="68" t="e">
        <f>INDEX(#REF!,MATCH(H31,$C$6:$C$83,0))&amp;""</f>
        <v>#REF!</v>
      </c>
      <c r="R31" s="68" t="e">
        <f t="shared" si="3"/>
        <v>#VALUE!</v>
      </c>
    </row>
    <row r="32" spans="2:18">
      <c r="B32" s="66">
        <v>27</v>
      </c>
      <c r="C32" s="69">
        <f t="shared" si="0"/>
        <v>2.7000000000000001E-3</v>
      </c>
      <c r="D32" s="73"/>
      <c r="E32" s="73"/>
      <c r="F32" s="77"/>
      <c r="H32" s="70" t="e">
        <f t="shared" si="4"/>
        <v>#VALUE!</v>
      </c>
      <c r="I32" s="6" t="e">
        <f t="shared" si="1"/>
        <v>#VALUE!</v>
      </c>
      <c r="J32" s="6" t="e">
        <f>INDEX(#REF!,MATCH(H32,$C$6:$C$83,0))</f>
        <v>#REF!</v>
      </c>
      <c r="K32" s="6" t="e">
        <f t="shared" si="2"/>
        <v>#VALUE!</v>
      </c>
      <c r="L32" s="65" t="e">
        <f>INDEX(#REF!,MATCH(H32,$C$6:$C$83,0))</f>
        <v>#REF!</v>
      </c>
      <c r="M32" s="67" t="e">
        <f>INDEX(#REF!,MATCH(H32,$C$6:$C$83,0))</f>
        <v>#REF!</v>
      </c>
      <c r="N32" s="67" t="e">
        <f>INDEX(#REF!,MATCH(H32,$C$6:$C$83,0))</f>
        <v>#REF!</v>
      </c>
      <c r="O32" s="67" t="e">
        <f>INDEX(#REF!,MATCH(H32,$C$6:$C$83,0))</f>
        <v>#REF!</v>
      </c>
      <c r="P32" s="67" t="e">
        <f>INDEX(#REF!,MATCH(H32,$C$6:$C$83,0))</f>
        <v>#REF!</v>
      </c>
      <c r="Q32" s="68" t="e">
        <f>INDEX(#REF!,MATCH(H32,$C$6:$C$83,0))&amp;""</f>
        <v>#REF!</v>
      </c>
      <c r="R32" s="68" t="e">
        <f t="shared" si="3"/>
        <v>#VALUE!</v>
      </c>
    </row>
    <row r="33" spans="2:18">
      <c r="B33" s="66">
        <v>28</v>
      </c>
      <c r="C33" s="69">
        <f t="shared" si="0"/>
        <v>2.8E-3</v>
      </c>
      <c r="D33" s="73"/>
      <c r="E33" s="73"/>
      <c r="F33" s="77"/>
      <c r="H33" s="70" t="e">
        <f t="shared" si="4"/>
        <v>#VALUE!</v>
      </c>
      <c r="I33" s="6" t="e">
        <f t="shared" si="1"/>
        <v>#VALUE!</v>
      </c>
      <c r="J33" s="6" t="e">
        <f>INDEX(#REF!,MATCH(H33,$C$6:$C$83,0))</f>
        <v>#REF!</v>
      </c>
      <c r="K33" s="6" t="e">
        <f t="shared" si="2"/>
        <v>#VALUE!</v>
      </c>
      <c r="L33" s="65" t="e">
        <f>INDEX(#REF!,MATCH(H33,$C$6:$C$83,0))</f>
        <v>#REF!</v>
      </c>
      <c r="M33" s="67" t="e">
        <f>INDEX(#REF!,MATCH(H33,$C$6:$C$83,0))</f>
        <v>#REF!</v>
      </c>
      <c r="N33" s="67" t="e">
        <f>INDEX(#REF!,MATCH(H33,$C$6:$C$83,0))</f>
        <v>#REF!</v>
      </c>
      <c r="O33" s="67" t="e">
        <f>INDEX(#REF!,MATCH(H33,$C$6:$C$83,0))</f>
        <v>#REF!</v>
      </c>
      <c r="P33" s="67" t="e">
        <f>INDEX(#REF!,MATCH(H33,$C$6:$C$83,0))</f>
        <v>#REF!</v>
      </c>
      <c r="Q33" s="68" t="e">
        <f>INDEX(#REF!,MATCH(H33,$C$6:$C$83,0))&amp;""</f>
        <v>#REF!</v>
      </c>
      <c r="R33" s="68" t="e">
        <f t="shared" si="3"/>
        <v>#VALUE!</v>
      </c>
    </row>
    <row r="34" spans="2:18">
      <c r="B34" s="66">
        <v>29</v>
      </c>
      <c r="C34" s="69">
        <f t="shared" si="0"/>
        <v>2.8999999999999998E-3</v>
      </c>
      <c r="D34" s="73"/>
      <c r="E34" s="73"/>
      <c r="F34" s="77"/>
      <c r="H34" s="70" t="e">
        <f t="shared" si="4"/>
        <v>#VALUE!</v>
      </c>
      <c r="I34" s="6" t="e">
        <f t="shared" si="1"/>
        <v>#VALUE!</v>
      </c>
      <c r="J34" s="6" t="e">
        <f>INDEX(#REF!,MATCH(H34,$C$6:$C$83,0))</f>
        <v>#REF!</v>
      </c>
      <c r="K34" s="6" t="e">
        <f t="shared" si="2"/>
        <v>#VALUE!</v>
      </c>
      <c r="L34" s="65" t="e">
        <f>INDEX(#REF!,MATCH(H34,$C$6:$C$83,0))</f>
        <v>#REF!</v>
      </c>
      <c r="M34" s="67" t="e">
        <f>INDEX(#REF!,MATCH(H34,$C$6:$C$83,0))</f>
        <v>#REF!</v>
      </c>
      <c r="N34" s="67" t="e">
        <f>INDEX(#REF!,MATCH(H34,$C$6:$C$83,0))</f>
        <v>#REF!</v>
      </c>
      <c r="O34" s="67" t="e">
        <f>INDEX(#REF!,MATCH(H34,$C$6:$C$83,0))</f>
        <v>#REF!</v>
      </c>
      <c r="P34" s="67" t="e">
        <f>INDEX(#REF!,MATCH(H34,$C$6:$C$83,0))</f>
        <v>#REF!</v>
      </c>
      <c r="Q34" s="68" t="e">
        <f>INDEX(#REF!,MATCH(H34,$C$6:$C$83,0))&amp;""</f>
        <v>#REF!</v>
      </c>
      <c r="R34" s="68" t="e">
        <f t="shared" si="3"/>
        <v>#VALUE!</v>
      </c>
    </row>
    <row r="35" spans="2:18">
      <c r="B35" s="66">
        <v>30</v>
      </c>
      <c r="C35" s="69">
        <f t="shared" si="0"/>
        <v>3.0000000000000001E-3</v>
      </c>
      <c r="D35" s="73"/>
      <c r="E35" s="73"/>
      <c r="F35" s="77"/>
      <c r="H35" s="70" t="e">
        <f t="shared" si="4"/>
        <v>#VALUE!</v>
      </c>
      <c r="I35" s="6" t="e">
        <f t="shared" si="1"/>
        <v>#VALUE!</v>
      </c>
      <c r="J35" s="6" t="e">
        <f>INDEX(#REF!,MATCH(H35,$C$6:$C$83,0))</f>
        <v>#REF!</v>
      </c>
      <c r="K35" s="6" t="e">
        <f t="shared" si="2"/>
        <v>#VALUE!</v>
      </c>
      <c r="L35" s="65" t="e">
        <f>INDEX(#REF!,MATCH(H35,$C$6:$C$83,0))</f>
        <v>#REF!</v>
      </c>
      <c r="M35" s="67" t="e">
        <f>INDEX(#REF!,MATCH(H35,$C$6:$C$83,0))</f>
        <v>#REF!</v>
      </c>
      <c r="N35" s="67" t="e">
        <f>INDEX(#REF!,MATCH(H35,$C$6:$C$83,0))</f>
        <v>#REF!</v>
      </c>
      <c r="O35" s="67" t="e">
        <f>INDEX(#REF!,MATCH(H35,$C$6:$C$83,0))</f>
        <v>#REF!</v>
      </c>
      <c r="P35" s="67" t="e">
        <f>INDEX(#REF!,MATCH(H35,$C$6:$C$83,0))</f>
        <v>#REF!</v>
      </c>
      <c r="Q35" s="68" t="e">
        <f>INDEX(#REF!,MATCH(H35,$C$6:$C$83,0))&amp;""</f>
        <v>#REF!</v>
      </c>
      <c r="R35" s="68" t="e">
        <f t="shared" si="3"/>
        <v>#VALUE!</v>
      </c>
    </row>
    <row r="36" spans="2:18">
      <c r="B36" s="66">
        <v>31</v>
      </c>
      <c r="C36" s="69">
        <f t="shared" si="0"/>
        <v>3.0999999999999999E-3</v>
      </c>
      <c r="D36" s="73"/>
      <c r="E36" s="73"/>
      <c r="F36" s="77"/>
      <c r="H36" s="70" t="e">
        <f t="shared" si="4"/>
        <v>#VALUE!</v>
      </c>
      <c r="I36" s="6" t="e">
        <f t="shared" si="1"/>
        <v>#VALUE!</v>
      </c>
      <c r="J36" s="6" t="e">
        <f>INDEX(#REF!,MATCH(H36,$C$6:$C$83,0))</f>
        <v>#REF!</v>
      </c>
      <c r="K36" s="6" t="e">
        <f t="shared" si="2"/>
        <v>#VALUE!</v>
      </c>
      <c r="L36" s="65" t="e">
        <f>INDEX(#REF!,MATCH(H36,$C$6:$C$83,0))</f>
        <v>#REF!</v>
      </c>
      <c r="M36" s="67" t="e">
        <f>INDEX(#REF!,MATCH(H36,$C$6:$C$83,0))</f>
        <v>#REF!</v>
      </c>
      <c r="N36" s="67" t="e">
        <f>INDEX(#REF!,MATCH(H36,$C$6:$C$83,0))</f>
        <v>#REF!</v>
      </c>
      <c r="O36" s="67" t="e">
        <f>INDEX(#REF!,MATCH(H36,$C$6:$C$83,0))</f>
        <v>#REF!</v>
      </c>
      <c r="P36" s="67" t="e">
        <f>INDEX(#REF!,MATCH(H36,$C$6:$C$83,0))</f>
        <v>#REF!</v>
      </c>
      <c r="Q36" s="68" t="e">
        <f>INDEX(#REF!,MATCH(H36,$C$6:$C$83,0))&amp;""</f>
        <v>#REF!</v>
      </c>
      <c r="R36" s="68" t="e">
        <f t="shared" si="3"/>
        <v>#VALUE!</v>
      </c>
    </row>
    <row r="37" spans="2:18">
      <c r="B37" s="66">
        <v>32</v>
      </c>
      <c r="C37" s="69">
        <f t="shared" si="0"/>
        <v>3.2000000000000002E-3</v>
      </c>
      <c r="D37" s="73"/>
      <c r="E37" s="73"/>
      <c r="F37" s="77"/>
      <c r="H37" s="70" t="e">
        <f t="shared" si="4"/>
        <v>#VALUE!</v>
      </c>
      <c r="I37" s="6" t="e">
        <f t="shared" si="1"/>
        <v>#VALUE!</v>
      </c>
      <c r="J37" s="6" t="e">
        <f>INDEX(#REF!,MATCH(H37,$C$6:$C$83,0))</f>
        <v>#REF!</v>
      </c>
      <c r="K37" s="6" t="e">
        <f t="shared" si="2"/>
        <v>#VALUE!</v>
      </c>
      <c r="L37" s="65" t="e">
        <f>INDEX(#REF!,MATCH(H37,$C$6:$C$83,0))</f>
        <v>#REF!</v>
      </c>
      <c r="M37" s="67" t="e">
        <f>INDEX(#REF!,MATCH(H37,$C$6:$C$83,0))</f>
        <v>#REF!</v>
      </c>
      <c r="N37" s="67" t="e">
        <f>INDEX(#REF!,MATCH(H37,$C$6:$C$83,0))</f>
        <v>#REF!</v>
      </c>
      <c r="O37" s="67" t="e">
        <f>INDEX(#REF!,MATCH(H37,$C$6:$C$83,0))</f>
        <v>#REF!</v>
      </c>
      <c r="P37" s="67" t="e">
        <f>INDEX(#REF!,MATCH(H37,$C$6:$C$83,0))</f>
        <v>#REF!</v>
      </c>
      <c r="Q37" s="68" t="e">
        <f>INDEX(#REF!,MATCH(H37,$C$6:$C$83,0))&amp;""</f>
        <v>#REF!</v>
      </c>
      <c r="R37" s="68" t="e">
        <f t="shared" si="3"/>
        <v>#VALUE!</v>
      </c>
    </row>
    <row r="38" spans="2:18">
      <c r="B38" s="66">
        <v>33</v>
      </c>
      <c r="C38" s="69">
        <f t="shared" si="0"/>
        <v>3.3E-3</v>
      </c>
      <c r="D38" s="73"/>
      <c r="E38" s="73"/>
      <c r="F38" s="77"/>
      <c r="H38" s="70" t="e">
        <f t="shared" si="4"/>
        <v>#VALUE!</v>
      </c>
      <c r="I38" s="6" t="e">
        <f t="shared" si="1"/>
        <v>#VALUE!</v>
      </c>
      <c r="J38" s="6" t="e">
        <f>INDEX(#REF!,MATCH(H38,$C$6:$C$83,0))</f>
        <v>#REF!</v>
      </c>
      <c r="K38" s="6" t="e">
        <f t="shared" si="2"/>
        <v>#VALUE!</v>
      </c>
      <c r="L38" s="65" t="e">
        <f>INDEX(#REF!,MATCH(H38,$C$6:$C$83,0))</f>
        <v>#REF!</v>
      </c>
      <c r="M38" s="67" t="e">
        <f>INDEX(#REF!,MATCH(H38,$C$6:$C$83,0))</f>
        <v>#REF!</v>
      </c>
      <c r="N38" s="67" t="e">
        <f>INDEX(#REF!,MATCH(H38,$C$6:$C$83,0))</f>
        <v>#REF!</v>
      </c>
      <c r="O38" s="67" t="e">
        <f>INDEX(#REF!,MATCH(H38,$C$6:$C$83,0))</f>
        <v>#REF!</v>
      </c>
      <c r="P38" s="67" t="e">
        <f>INDEX(#REF!,MATCH(H38,$C$6:$C$83,0))</f>
        <v>#REF!</v>
      </c>
      <c r="Q38" s="68" t="e">
        <f>INDEX(#REF!,MATCH(H38,$C$6:$C$83,0))&amp;""</f>
        <v>#REF!</v>
      </c>
      <c r="R38" s="68" t="e">
        <f t="shared" si="3"/>
        <v>#VALUE!</v>
      </c>
    </row>
    <row r="39" spans="2:18">
      <c r="B39" s="66">
        <v>34</v>
      </c>
      <c r="C39" s="69">
        <f t="shared" si="0"/>
        <v>3.3999999999999998E-3</v>
      </c>
      <c r="D39" s="73"/>
      <c r="E39" s="73"/>
      <c r="F39" s="77"/>
      <c r="H39" s="70" t="e">
        <f t="shared" si="4"/>
        <v>#VALUE!</v>
      </c>
      <c r="I39" s="6" t="e">
        <f t="shared" si="1"/>
        <v>#VALUE!</v>
      </c>
      <c r="J39" s="6" t="e">
        <f>INDEX(#REF!,MATCH(H39,$C$6:$C$83,0))</f>
        <v>#REF!</v>
      </c>
      <c r="K39" s="6" t="e">
        <f t="shared" si="2"/>
        <v>#VALUE!</v>
      </c>
      <c r="L39" s="65" t="e">
        <f>INDEX(#REF!,MATCH(H39,$C$6:$C$83,0))</f>
        <v>#REF!</v>
      </c>
      <c r="M39" s="67" t="e">
        <f>INDEX(#REF!,MATCH(H39,$C$6:$C$83,0))</f>
        <v>#REF!</v>
      </c>
      <c r="N39" s="67" t="e">
        <f>INDEX(#REF!,MATCH(H39,$C$6:$C$83,0))</f>
        <v>#REF!</v>
      </c>
      <c r="O39" s="67" t="e">
        <f>INDEX(#REF!,MATCH(H39,$C$6:$C$83,0))</f>
        <v>#REF!</v>
      </c>
      <c r="P39" s="67" t="e">
        <f>INDEX(#REF!,MATCH(H39,$C$6:$C$83,0))</f>
        <v>#REF!</v>
      </c>
      <c r="Q39" s="68" t="e">
        <f>INDEX(#REF!,MATCH(H39,$C$6:$C$83,0))&amp;""</f>
        <v>#REF!</v>
      </c>
      <c r="R39" s="68" t="e">
        <f t="shared" si="3"/>
        <v>#VALUE!</v>
      </c>
    </row>
    <row r="40" spans="2:18">
      <c r="B40" s="66">
        <v>35</v>
      </c>
      <c r="C40" s="69">
        <f t="shared" si="0"/>
        <v>3.5000000000000001E-3</v>
      </c>
      <c r="D40" s="73"/>
      <c r="E40" s="73"/>
      <c r="F40" s="77"/>
      <c r="H40" s="70" t="e">
        <f t="shared" si="4"/>
        <v>#VALUE!</v>
      </c>
      <c r="I40" s="6" t="e">
        <f t="shared" si="1"/>
        <v>#VALUE!</v>
      </c>
      <c r="J40" s="6" t="e">
        <f>INDEX(#REF!,MATCH(H40,$C$6:$C$83,0))</f>
        <v>#REF!</v>
      </c>
      <c r="K40" s="6" t="e">
        <f t="shared" si="2"/>
        <v>#VALUE!</v>
      </c>
      <c r="L40" s="65" t="e">
        <f>INDEX(#REF!,MATCH(H40,$C$6:$C$83,0))</f>
        <v>#REF!</v>
      </c>
      <c r="M40" s="67" t="e">
        <f>INDEX(#REF!,MATCH(H40,$C$6:$C$83,0))</f>
        <v>#REF!</v>
      </c>
      <c r="N40" s="67" t="e">
        <f>INDEX(#REF!,MATCH(H40,$C$6:$C$83,0))</f>
        <v>#REF!</v>
      </c>
      <c r="O40" s="67" t="e">
        <f>INDEX(#REF!,MATCH(H40,$C$6:$C$83,0))</f>
        <v>#REF!</v>
      </c>
      <c r="P40" s="67" t="e">
        <f>INDEX(#REF!,MATCH(H40,$C$6:$C$83,0))</f>
        <v>#REF!</v>
      </c>
      <c r="Q40" s="68" t="e">
        <f>INDEX(#REF!,MATCH(H40,$C$6:$C$83,0))&amp;""</f>
        <v>#REF!</v>
      </c>
      <c r="R40" s="68" t="e">
        <f t="shared" si="3"/>
        <v>#VALUE!</v>
      </c>
    </row>
    <row r="41" spans="2:18">
      <c r="B41" s="66">
        <v>36</v>
      </c>
      <c r="C41" s="69">
        <f t="shared" si="0"/>
        <v>3.5999999999999999E-3</v>
      </c>
      <c r="D41" s="73"/>
      <c r="E41" s="73"/>
      <c r="F41" s="77"/>
      <c r="H41" s="70" t="e">
        <f t="shared" si="4"/>
        <v>#VALUE!</v>
      </c>
      <c r="I41" s="6" t="e">
        <f t="shared" si="1"/>
        <v>#VALUE!</v>
      </c>
      <c r="J41" s="6" t="e">
        <f>INDEX(#REF!,MATCH(H41,$C$6:$C$83,0))</f>
        <v>#REF!</v>
      </c>
      <c r="K41" s="6" t="e">
        <f t="shared" si="2"/>
        <v>#VALUE!</v>
      </c>
      <c r="L41" s="65" t="e">
        <f>INDEX(#REF!,MATCH(H41,$C$6:$C$83,0))</f>
        <v>#REF!</v>
      </c>
      <c r="M41" s="67" t="e">
        <f>INDEX(#REF!,MATCH(H41,$C$6:$C$83,0))</f>
        <v>#REF!</v>
      </c>
      <c r="N41" s="67" t="e">
        <f>INDEX(#REF!,MATCH(H41,$C$6:$C$83,0))</f>
        <v>#REF!</v>
      </c>
      <c r="O41" s="67" t="e">
        <f>INDEX(#REF!,MATCH(H41,$C$6:$C$83,0))</f>
        <v>#REF!</v>
      </c>
      <c r="P41" s="67" t="e">
        <f>INDEX(#REF!,MATCH(H41,$C$6:$C$83,0))</f>
        <v>#REF!</v>
      </c>
      <c r="Q41" s="68" t="e">
        <f>INDEX(#REF!,MATCH(H41,$C$6:$C$83,0))&amp;""</f>
        <v>#REF!</v>
      </c>
      <c r="R41" s="68" t="e">
        <f t="shared" si="3"/>
        <v>#VALUE!</v>
      </c>
    </row>
    <row r="42" spans="2:18">
      <c r="B42" s="66">
        <v>37</v>
      </c>
      <c r="C42" s="69">
        <f t="shared" si="0"/>
        <v>3.7000000000000002E-3</v>
      </c>
      <c r="D42" s="73"/>
      <c r="E42" s="73"/>
      <c r="F42" s="77"/>
      <c r="H42" s="70" t="e">
        <f t="shared" si="4"/>
        <v>#VALUE!</v>
      </c>
      <c r="I42" s="6" t="e">
        <f t="shared" si="1"/>
        <v>#VALUE!</v>
      </c>
      <c r="J42" s="6" t="e">
        <f>INDEX(#REF!,MATCH(H42,$C$6:$C$83,0))</f>
        <v>#REF!</v>
      </c>
      <c r="K42" s="6" t="e">
        <f t="shared" si="2"/>
        <v>#VALUE!</v>
      </c>
      <c r="L42" s="65" t="e">
        <f>INDEX(#REF!,MATCH(H42,$C$6:$C$83,0))</f>
        <v>#REF!</v>
      </c>
      <c r="M42" s="67" t="e">
        <f>INDEX(#REF!,MATCH(H42,$C$6:$C$83,0))</f>
        <v>#REF!</v>
      </c>
      <c r="N42" s="67" t="e">
        <f>INDEX(#REF!,MATCH(H42,$C$6:$C$83,0))</f>
        <v>#REF!</v>
      </c>
      <c r="O42" s="67" t="e">
        <f>INDEX(#REF!,MATCH(H42,$C$6:$C$83,0))</f>
        <v>#REF!</v>
      </c>
      <c r="P42" s="67" t="e">
        <f>INDEX(#REF!,MATCH(H42,$C$6:$C$83,0))</f>
        <v>#REF!</v>
      </c>
      <c r="Q42" s="68" t="e">
        <f>INDEX(#REF!,MATCH(H42,$C$6:$C$83,0))&amp;""</f>
        <v>#REF!</v>
      </c>
      <c r="R42" s="68" t="e">
        <f t="shared" si="3"/>
        <v>#VALUE!</v>
      </c>
    </row>
    <row r="43" spans="2:18">
      <c r="B43" s="66">
        <v>38</v>
      </c>
      <c r="C43" s="69">
        <f t="shared" si="0"/>
        <v>3.8E-3</v>
      </c>
      <c r="D43" s="73"/>
      <c r="E43" s="73"/>
      <c r="F43" s="77"/>
      <c r="H43" s="70" t="e">
        <f t="shared" si="4"/>
        <v>#VALUE!</v>
      </c>
      <c r="I43" s="6" t="e">
        <f t="shared" si="1"/>
        <v>#VALUE!</v>
      </c>
      <c r="J43" s="6" t="e">
        <f>INDEX(#REF!,MATCH(H43,$C$6:$C$83,0))</f>
        <v>#REF!</v>
      </c>
      <c r="K43" s="6" t="e">
        <f t="shared" si="2"/>
        <v>#VALUE!</v>
      </c>
      <c r="L43" s="65" t="e">
        <f>INDEX(#REF!,MATCH(H43,$C$6:$C$83,0))</f>
        <v>#REF!</v>
      </c>
      <c r="M43" s="67" t="e">
        <f>INDEX(#REF!,MATCH(H43,$C$6:$C$83,0))</f>
        <v>#REF!</v>
      </c>
      <c r="N43" s="67" t="e">
        <f>INDEX(#REF!,MATCH(H43,$C$6:$C$83,0))</f>
        <v>#REF!</v>
      </c>
      <c r="O43" s="67" t="e">
        <f>INDEX(#REF!,MATCH(H43,$C$6:$C$83,0))</f>
        <v>#REF!</v>
      </c>
      <c r="P43" s="67" t="e">
        <f>INDEX(#REF!,MATCH(H43,$C$6:$C$83,0))</f>
        <v>#REF!</v>
      </c>
      <c r="Q43" s="68" t="e">
        <f>INDEX(#REF!,MATCH(H43,$C$6:$C$83,0))&amp;""</f>
        <v>#REF!</v>
      </c>
      <c r="R43" s="68" t="e">
        <f t="shared" si="3"/>
        <v>#VALUE!</v>
      </c>
    </row>
    <row r="44" spans="2:18">
      <c r="B44" s="66">
        <v>39</v>
      </c>
      <c r="C44" s="69">
        <f t="shared" si="0"/>
        <v>3.8999999999999998E-3</v>
      </c>
      <c r="D44" s="73"/>
      <c r="E44" s="73"/>
      <c r="F44" s="77"/>
      <c r="H44" s="70" t="e">
        <f t="shared" si="4"/>
        <v>#VALUE!</v>
      </c>
      <c r="I44" s="6" t="e">
        <f t="shared" si="1"/>
        <v>#VALUE!</v>
      </c>
      <c r="J44" s="6" t="e">
        <f>INDEX(#REF!,MATCH(H44,$C$6:$C$83,0))</f>
        <v>#REF!</v>
      </c>
      <c r="K44" s="6" t="e">
        <f t="shared" si="2"/>
        <v>#VALUE!</v>
      </c>
      <c r="L44" s="65" t="e">
        <f>INDEX(#REF!,MATCH(H44,$C$6:$C$83,0))</f>
        <v>#REF!</v>
      </c>
      <c r="M44" s="67" t="e">
        <f>INDEX(#REF!,MATCH(H44,$C$6:$C$83,0))</f>
        <v>#REF!</v>
      </c>
      <c r="N44" s="67" t="e">
        <f>INDEX(#REF!,MATCH(H44,$C$6:$C$83,0))</f>
        <v>#REF!</v>
      </c>
      <c r="O44" s="67" t="e">
        <f>INDEX(#REF!,MATCH(H44,$C$6:$C$83,0))</f>
        <v>#REF!</v>
      </c>
      <c r="P44" s="67" t="e">
        <f>INDEX(#REF!,MATCH(H44,$C$6:$C$83,0))</f>
        <v>#REF!</v>
      </c>
      <c r="Q44" s="68" t="e">
        <f>INDEX(#REF!,MATCH(H44,$C$6:$C$83,0))&amp;""</f>
        <v>#REF!</v>
      </c>
      <c r="R44" s="68" t="e">
        <f t="shared" si="3"/>
        <v>#VALUE!</v>
      </c>
    </row>
    <row r="45" spans="2:18">
      <c r="B45" s="66">
        <v>40</v>
      </c>
      <c r="C45" s="69">
        <f t="shared" si="0"/>
        <v>4.0000000000000001E-3</v>
      </c>
      <c r="D45" s="73"/>
      <c r="E45" s="73"/>
      <c r="F45" s="77"/>
      <c r="H45" s="70" t="e">
        <f t="shared" si="4"/>
        <v>#VALUE!</v>
      </c>
      <c r="I45" s="6" t="e">
        <f t="shared" si="1"/>
        <v>#VALUE!</v>
      </c>
      <c r="J45" s="6" t="e">
        <f>INDEX(#REF!,MATCH(H45,$C$6:$C$83,0))</f>
        <v>#REF!</v>
      </c>
      <c r="K45" s="6" t="e">
        <f t="shared" si="2"/>
        <v>#VALUE!</v>
      </c>
      <c r="L45" s="65" t="e">
        <f>INDEX(#REF!,MATCH(H45,$C$6:$C$83,0))</f>
        <v>#REF!</v>
      </c>
      <c r="M45" s="67" t="e">
        <f>INDEX(#REF!,MATCH(H45,$C$6:$C$83,0))</f>
        <v>#REF!</v>
      </c>
      <c r="N45" s="67" t="e">
        <f>INDEX(#REF!,MATCH(H45,$C$6:$C$83,0))</f>
        <v>#REF!</v>
      </c>
      <c r="O45" s="67" t="e">
        <f>INDEX(#REF!,MATCH(H45,$C$6:$C$83,0))</f>
        <v>#REF!</v>
      </c>
      <c r="P45" s="67" t="e">
        <f>INDEX(#REF!,MATCH(H45,$C$6:$C$83,0))</f>
        <v>#REF!</v>
      </c>
      <c r="Q45" s="68" t="e">
        <f>INDEX(#REF!,MATCH(H45,$C$6:$C$83,0))&amp;""</f>
        <v>#REF!</v>
      </c>
      <c r="R45" s="68" t="e">
        <f t="shared" si="3"/>
        <v>#VALUE!</v>
      </c>
    </row>
    <row r="46" spans="2:18">
      <c r="B46" s="66">
        <v>41</v>
      </c>
      <c r="C46" s="69">
        <f t="shared" si="0"/>
        <v>4.1000000000000003E-3</v>
      </c>
      <c r="D46" s="73"/>
      <c r="E46" s="73"/>
      <c r="F46" s="77"/>
      <c r="H46" s="70" t="e">
        <f t="shared" si="4"/>
        <v>#VALUE!</v>
      </c>
      <c r="I46" s="6" t="e">
        <f t="shared" si="1"/>
        <v>#VALUE!</v>
      </c>
      <c r="J46" s="6" t="e">
        <f>INDEX(#REF!,MATCH(H46,$C$6:$C$83,0))</f>
        <v>#REF!</v>
      </c>
      <c r="K46" s="6" t="e">
        <f t="shared" si="2"/>
        <v>#VALUE!</v>
      </c>
      <c r="L46" s="65" t="e">
        <f>INDEX(#REF!,MATCH(H46,$C$6:$C$83,0))</f>
        <v>#REF!</v>
      </c>
      <c r="M46" s="67" t="e">
        <f>INDEX(#REF!,MATCH(H46,$C$6:$C$83,0))</f>
        <v>#REF!</v>
      </c>
      <c r="N46" s="67" t="e">
        <f>INDEX(#REF!,MATCH(H46,$C$6:$C$83,0))</f>
        <v>#REF!</v>
      </c>
      <c r="O46" s="67" t="e">
        <f>INDEX(#REF!,MATCH(H46,$C$6:$C$83,0))</f>
        <v>#REF!</v>
      </c>
      <c r="P46" s="67" t="e">
        <f>INDEX(#REF!,MATCH(H46,$C$6:$C$83,0))</f>
        <v>#REF!</v>
      </c>
      <c r="Q46" s="68" t="e">
        <f>INDEX(#REF!,MATCH(H46,$C$6:$C$83,0))&amp;""</f>
        <v>#REF!</v>
      </c>
      <c r="R46" s="68" t="e">
        <f t="shared" si="3"/>
        <v>#VALUE!</v>
      </c>
    </row>
    <row r="47" spans="2:18">
      <c r="B47" s="66">
        <v>42</v>
      </c>
      <c r="C47" s="69">
        <f t="shared" si="0"/>
        <v>4.1999999999999997E-3</v>
      </c>
      <c r="D47" s="73"/>
      <c r="E47" s="73"/>
      <c r="F47" s="77"/>
      <c r="H47" s="70" t="e">
        <f t="shared" si="4"/>
        <v>#VALUE!</v>
      </c>
      <c r="I47" s="6" t="e">
        <f t="shared" si="1"/>
        <v>#VALUE!</v>
      </c>
      <c r="J47" s="6" t="e">
        <f>INDEX(#REF!,MATCH(H47,$C$6:$C$83,0))</f>
        <v>#REF!</v>
      </c>
      <c r="K47" s="6" t="e">
        <f t="shared" si="2"/>
        <v>#VALUE!</v>
      </c>
      <c r="L47" s="65" t="e">
        <f>INDEX(#REF!,MATCH(H47,$C$6:$C$83,0))</f>
        <v>#REF!</v>
      </c>
      <c r="M47" s="67" t="e">
        <f>INDEX(#REF!,MATCH(H47,$C$6:$C$83,0))</f>
        <v>#REF!</v>
      </c>
      <c r="N47" s="67" t="e">
        <f>INDEX(#REF!,MATCH(H47,$C$6:$C$83,0))</f>
        <v>#REF!</v>
      </c>
      <c r="O47" s="67" t="e">
        <f>INDEX(#REF!,MATCH(H47,$C$6:$C$83,0))</f>
        <v>#REF!</v>
      </c>
      <c r="P47" s="67" t="e">
        <f>INDEX(#REF!,MATCH(H47,$C$6:$C$83,0))</f>
        <v>#REF!</v>
      </c>
      <c r="Q47" s="68" t="e">
        <f>INDEX(#REF!,MATCH(H47,$C$6:$C$83,0))&amp;""</f>
        <v>#REF!</v>
      </c>
      <c r="R47" s="68" t="e">
        <f t="shared" si="3"/>
        <v>#VALUE!</v>
      </c>
    </row>
    <row r="48" spans="2:18">
      <c r="B48" s="66">
        <v>43</v>
      </c>
      <c r="C48" s="69">
        <f t="shared" si="0"/>
        <v>4.3E-3</v>
      </c>
      <c r="D48" s="73"/>
      <c r="E48" s="73"/>
      <c r="F48" s="77"/>
      <c r="H48" s="70" t="e">
        <f t="shared" si="4"/>
        <v>#VALUE!</v>
      </c>
      <c r="I48" s="6" t="e">
        <f t="shared" si="1"/>
        <v>#VALUE!</v>
      </c>
      <c r="J48" s="6" t="e">
        <f>INDEX(#REF!,MATCH(H48,$C$6:$C$83,0))</f>
        <v>#REF!</v>
      </c>
      <c r="K48" s="6" t="e">
        <f t="shared" si="2"/>
        <v>#VALUE!</v>
      </c>
      <c r="L48" s="65" t="e">
        <f>INDEX(#REF!,MATCH(H48,$C$6:$C$83,0))</f>
        <v>#REF!</v>
      </c>
      <c r="M48" s="67" t="e">
        <f>INDEX(#REF!,MATCH(H48,$C$6:$C$83,0))</f>
        <v>#REF!</v>
      </c>
      <c r="N48" s="67" t="e">
        <f>INDEX(#REF!,MATCH(H48,$C$6:$C$83,0))</f>
        <v>#REF!</v>
      </c>
      <c r="O48" s="67" t="e">
        <f>INDEX(#REF!,MATCH(H48,$C$6:$C$83,0))</f>
        <v>#REF!</v>
      </c>
      <c r="P48" s="67" t="e">
        <f>INDEX(#REF!,MATCH(H48,$C$6:$C$83,0))</f>
        <v>#REF!</v>
      </c>
      <c r="Q48" s="68" t="e">
        <f>INDEX(#REF!,MATCH(H48,$C$6:$C$83,0))&amp;""</f>
        <v>#REF!</v>
      </c>
      <c r="R48" s="68" t="e">
        <f t="shared" si="3"/>
        <v>#VALUE!</v>
      </c>
    </row>
    <row r="49" spans="2:18">
      <c r="B49" s="66">
        <v>44</v>
      </c>
      <c r="C49" s="69">
        <f t="shared" si="0"/>
        <v>4.4000000000000003E-3</v>
      </c>
      <c r="D49" s="73"/>
      <c r="E49" s="73"/>
      <c r="F49" s="77"/>
      <c r="H49" s="70" t="e">
        <f t="shared" si="4"/>
        <v>#VALUE!</v>
      </c>
      <c r="I49" s="6" t="e">
        <f t="shared" si="1"/>
        <v>#VALUE!</v>
      </c>
      <c r="J49" s="6" t="e">
        <f>INDEX(#REF!,MATCH(H49,$C$6:$C$83,0))</f>
        <v>#REF!</v>
      </c>
      <c r="K49" s="6" t="e">
        <f t="shared" si="2"/>
        <v>#VALUE!</v>
      </c>
      <c r="L49" s="65" t="e">
        <f>INDEX(#REF!,MATCH(H49,$C$6:$C$83,0))</f>
        <v>#REF!</v>
      </c>
      <c r="M49" s="67" t="e">
        <f>INDEX(#REF!,MATCH(H49,$C$6:$C$83,0))</f>
        <v>#REF!</v>
      </c>
      <c r="N49" s="67" t="e">
        <f>INDEX(#REF!,MATCH(H49,$C$6:$C$83,0))</f>
        <v>#REF!</v>
      </c>
      <c r="O49" s="67" t="e">
        <f>INDEX(#REF!,MATCH(H49,$C$6:$C$83,0))</f>
        <v>#REF!</v>
      </c>
      <c r="P49" s="67" t="e">
        <f>INDEX(#REF!,MATCH(H49,$C$6:$C$83,0))</f>
        <v>#REF!</v>
      </c>
      <c r="Q49" s="68" t="e">
        <f>INDEX(#REF!,MATCH(H49,$C$6:$C$83,0))&amp;""</f>
        <v>#REF!</v>
      </c>
      <c r="R49" s="68" t="e">
        <f t="shared" si="3"/>
        <v>#VALUE!</v>
      </c>
    </row>
    <row r="50" spans="2:18">
      <c r="B50" s="66">
        <v>45</v>
      </c>
      <c r="C50" s="69">
        <f t="shared" si="0"/>
        <v>4.4999999999999997E-3</v>
      </c>
      <c r="D50" s="73"/>
      <c r="E50" s="73"/>
      <c r="F50" s="77"/>
      <c r="H50" s="70" t="e">
        <f t="shared" si="4"/>
        <v>#VALUE!</v>
      </c>
      <c r="I50" s="6" t="e">
        <f t="shared" si="1"/>
        <v>#VALUE!</v>
      </c>
      <c r="J50" s="6" t="e">
        <f>INDEX(#REF!,MATCH(H50,$C$6:$C$83,0))</f>
        <v>#REF!</v>
      </c>
      <c r="K50" s="6" t="e">
        <f t="shared" si="2"/>
        <v>#VALUE!</v>
      </c>
      <c r="L50" s="65" t="e">
        <f>INDEX(#REF!,MATCH(H50,$C$6:$C$83,0))</f>
        <v>#REF!</v>
      </c>
      <c r="M50" s="67" t="e">
        <f>INDEX(#REF!,MATCH(H50,$C$6:$C$83,0))</f>
        <v>#REF!</v>
      </c>
      <c r="N50" s="67" t="e">
        <f>INDEX(#REF!,MATCH(H50,$C$6:$C$83,0))</f>
        <v>#REF!</v>
      </c>
      <c r="O50" s="67" t="e">
        <f>INDEX(#REF!,MATCH(H50,$C$6:$C$83,0))</f>
        <v>#REF!</v>
      </c>
      <c r="P50" s="67" t="e">
        <f>INDEX(#REF!,MATCH(H50,$C$6:$C$83,0))</f>
        <v>#REF!</v>
      </c>
      <c r="Q50" s="68" t="e">
        <f>INDEX(#REF!,MATCH(H50,$C$6:$C$83,0))&amp;""</f>
        <v>#REF!</v>
      </c>
      <c r="R50" s="68" t="e">
        <f t="shared" si="3"/>
        <v>#VALUE!</v>
      </c>
    </row>
    <row r="51" spans="2:18">
      <c r="B51" s="66">
        <v>46</v>
      </c>
      <c r="C51" s="69">
        <f t="shared" si="0"/>
        <v>4.5999999999999999E-3</v>
      </c>
      <c r="D51" s="73"/>
      <c r="E51" s="73"/>
      <c r="F51" s="77"/>
      <c r="H51" s="70" t="e">
        <f t="shared" si="4"/>
        <v>#VALUE!</v>
      </c>
      <c r="I51" s="6" t="e">
        <f t="shared" si="1"/>
        <v>#VALUE!</v>
      </c>
      <c r="J51" s="6" t="e">
        <f>INDEX(#REF!,MATCH(H51,$C$6:$C$83,0))</f>
        <v>#REF!</v>
      </c>
      <c r="K51" s="6" t="e">
        <f t="shared" si="2"/>
        <v>#VALUE!</v>
      </c>
      <c r="L51" s="65" t="e">
        <f>INDEX(#REF!,MATCH(H51,$C$6:$C$83,0))</f>
        <v>#REF!</v>
      </c>
      <c r="M51" s="67" t="e">
        <f>INDEX(#REF!,MATCH(H51,$C$6:$C$83,0))</f>
        <v>#REF!</v>
      </c>
      <c r="N51" s="67" t="e">
        <f>INDEX(#REF!,MATCH(H51,$C$6:$C$83,0))</f>
        <v>#REF!</v>
      </c>
      <c r="O51" s="67" t="e">
        <f>INDEX(#REF!,MATCH(H51,$C$6:$C$83,0))</f>
        <v>#REF!</v>
      </c>
      <c r="P51" s="67" t="e">
        <f>INDEX(#REF!,MATCH(H51,$C$6:$C$83,0))</f>
        <v>#REF!</v>
      </c>
      <c r="Q51" s="68" t="e">
        <f>INDEX(#REF!,MATCH(H51,$C$6:$C$83,0))&amp;""</f>
        <v>#REF!</v>
      </c>
      <c r="R51" s="68" t="e">
        <f t="shared" si="3"/>
        <v>#VALUE!</v>
      </c>
    </row>
    <row r="52" spans="2:18">
      <c r="B52" s="66">
        <v>47</v>
      </c>
      <c r="C52" s="69">
        <f t="shared" si="0"/>
        <v>4.7000000000000002E-3</v>
      </c>
      <c r="D52" s="73"/>
      <c r="E52" s="73"/>
      <c r="F52" s="77"/>
      <c r="H52" s="70" t="e">
        <f t="shared" si="4"/>
        <v>#VALUE!</v>
      </c>
      <c r="I52" s="6" t="e">
        <f t="shared" si="1"/>
        <v>#VALUE!</v>
      </c>
      <c r="J52" s="6" t="e">
        <f>INDEX(#REF!,MATCH(H52,$C$6:$C$83,0))</f>
        <v>#REF!</v>
      </c>
      <c r="K52" s="6" t="e">
        <f t="shared" si="2"/>
        <v>#VALUE!</v>
      </c>
      <c r="L52" s="65" t="e">
        <f>INDEX(#REF!,MATCH(H52,$C$6:$C$83,0))</f>
        <v>#REF!</v>
      </c>
      <c r="M52" s="67" t="e">
        <f>INDEX(#REF!,MATCH(H52,$C$6:$C$83,0))</f>
        <v>#REF!</v>
      </c>
      <c r="N52" s="67" t="e">
        <f>INDEX(#REF!,MATCH(H52,$C$6:$C$83,0))</f>
        <v>#REF!</v>
      </c>
      <c r="O52" s="67" t="e">
        <f>INDEX(#REF!,MATCH(H52,$C$6:$C$83,0))</f>
        <v>#REF!</v>
      </c>
      <c r="P52" s="67" t="e">
        <f>INDEX(#REF!,MATCH(H52,$C$6:$C$83,0))</f>
        <v>#REF!</v>
      </c>
      <c r="Q52" s="68" t="e">
        <f>INDEX(#REF!,MATCH(H52,$C$6:$C$83,0))&amp;""</f>
        <v>#REF!</v>
      </c>
      <c r="R52" s="68" t="e">
        <f t="shared" si="3"/>
        <v>#VALUE!</v>
      </c>
    </row>
    <row r="53" spans="2:18">
      <c r="B53" s="66">
        <v>48</v>
      </c>
      <c r="C53" s="69">
        <f t="shared" si="0"/>
        <v>4.7999999999999996E-3</v>
      </c>
      <c r="D53" s="73"/>
      <c r="E53" s="73"/>
      <c r="F53" s="77"/>
      <c r="H53" s="70" t="e">
        <f t="shared" si="4"/>
        <v>#VALUE!</v>
      </c>
      <c r="I53" s="6" t="e">
        <f t="shared" si="1"/>
        <v>#VALUE!</v>
      </c>
      <c r="J53" s="6" t="e">
        <f>INDEX(#REF!,MATCH(H53,$C$6:$C$83,0))</f>
        <v>#REF!</v>
      </c>
      <c r="K53" s="6" t="e">
        <f t="shared" si="2"/>
        <v>#VALUE!</v>
      </c>
      <c r="L53" s="65" t="e">
        <f>INDEX(#REF!,MATCH(H53,$C$6:$C$83,0))</f>
        <v>#REF!</v>
      </c>
      <c r="M53" s="67" t="e">
        <f>INDEX(#REF!,MATCH(H53,$C$6:$C$83,0))</f>
        <v>#REF!</v>
      </c>
      <c r="N53" s="67" t="e">
        <f>INDEX(#REF!,MATCH(H53,$C$6:$C$83,0))</f>
        <v>#REF!</v>
      </c>
      <c r="O53" s="67" t="e">
        <f>INDEX(#REF!,MATCH(H53,$C$6:$C$83,0))</f>
        <v>#REF!</v>
      </c>
      <c r="P53" s="67" t="e">
        <f>INDEX(#REF!,MATCH(H53,$C$6:$C$83,0))</f>
        <v>#REF!</v>
      </c>
      <c r="Q53" s="68" t="e">
        <f>INDEX(#REF!,MATCH(H53,$C$6:$C$83,0))&amp;""</f>
        <v>#REF!</v>
      </c>
      <c r="R53" s="68" t="e">
        <f t="shared" si="3"/>
        <v>#VALUE!</v>
      </c>
    </row>
    <row r="54" spans="2:18">
      <c r="B54" s="66">
        <v>49</v>
      </c>
      <c r="C54" s="69">
        <f t="shared" si="0"/>
        <v>4.8999999999999998E-3</v>
      </c>
      <c r="D54" s="73"/>
      <c r="E54" s="73"/>
      <c r="F54" s="77"/>
      <c r="H54" s="70" t="e">
        <f t="shared" si="4"/>
        <v>#VALUE!</v>
      </c>
      <c r="I54" s="6" t="e">
        <f t="shared" si="1"/>
        <v>#VALUE!</v>
      </c>
      <c r="J54" s="6" t="e">
        <f>INDEX(#REF!,MATCH(H54,$C$6:$C$83,0))</f>
        <v>#REF!</v>
      </c>
      <c r="K54" s="6" t="e">
        <f t="shared" si="2"/>
        <v>#VALUE!</v>
      </c>
      <c r="L54" s="65" t="e">
        <f>INDEX(#REF!,MATCH(H54,$C$6:$C$83,0))</f>
        <v>#REF!</v>
      </c>
      <c r="M54" s="67" t="e">
        <f>INDEX(#REF!,MATCH(H54,$C$6:$C$83,0))</f>
        <v>#REF!</v>
      </c>
      <c r="N54" s="67" t="e">
        <f>INDEX(#REF!,MATCH(H54,$C$6:$C$83,0))</f>
        <v>#REF!</v>
      </c>
      <c r="O54" s="67" t="e">
        <f>INDEX(#REF!,MATCH(H54,$C$6:$C$83,0))</f>
        <v>#REF!</v>
      </c>
      <c r="P54" s="67" t="e">
        <f>INDEX(#REF!,MATCH(H54,$C$6:$C$83,0))</f>
        <v>#REF!</v>
      </c>
      <c r="Q54" s="68" t="e">
        <f>INDEX(#REF!,MATCH(H54,$C$6:$C$83,0))&amp;""</f>
        <v>#REF!</v>
      </c>
      <c r="R54" s="68" t="e">
        <f t="shared" si="3"/>
        <v>#VALUE!</v>
      </c>
    </row>
    <row r="55" spans="2:18">
      <c r="B55" s="66">
        <v>50</v>
      </c>
      <c r="C55" s="69">
        <f t="shared" si="0"/>
        <v>5.0000000000000001E-3</v>
      </c>
      <c r="D55" s="73"/>
      <c r="E55" s="73"/>
      <c r="F55" s="77"/>
      <c r="H55" s="70" t="e">
        <f t="shared" si="4"/>
        <v>#VALUE!</v>
      </c>
      <c r="I55" s="6" t="e">
        <f t="shared" si="1"/>
        <v>#VALUE!</v>
      </c>
      <c r="J55" s="6" t="e">
        <f>INDEX(#REF!,MATCH(H55,$C$6:$C$83,0))</f>
        <v>#REF!</v>
      </c>
      <c r="K55" s="6" t="e">
        <f t="shared" si="2"/>
        <v>#VALUE!</v>
      </c>
      <c r="L55" s="65" t="e">
        <f>INDEX(#REF!,MATCH(H55,$C$6:$C$83,0))</f>
        <v>#REF!</v>
      </c>
      <c r="M55" s="67" t="e">
        <f>INDEX(#REF!,MATCH(H55,$C$6:$C$83,0))</f>
        <v>#REF!</v>
      </c>
      <c r="N55" s="67" t="e">
        <f>INDEX(#REF!,MATCH(H55,$C$6:$C$83,0))</f>
        <v>#REF!</v>
      </c>
      <c r="O55" s="67" t="e">
        <f>INDEX(#REF!,MATCH(H55,$C$6:$C$83,0))</f>
        <v>#REF!</v>
      </c>
      <c r="P55" s="67" t="e">
        <f>INDEX(#REF!,MATCH(H55,$C$6:$C$83,0))</f>
        <v>#REF!</v>
      </c>
      <c r="Q55" s="68" t="e">
        <f>INDEX(#REF!,MATCH(H55,$C$6:$C$83,0))&amp;""</f>
        <v>#REF!</v>
      </c>
      <c r="R55" s="68" t="e">
        <f t="shared" si="3"/>
        <v>#VALUE!</v>
      </c>
    </row>
    <row r="56" spans="2:18">
      <c r="B56" s="66">
        <v>51</v>
      </c>
      <c r="C56" s="69">
        <f t="shared" si="0"/>
        <v>5.1000000000000004E-3</v>
      </c>
      <c r="D56" s="73"/>
      <c r="E56" s="73"/>
      <c r="F56" s="77"/>
      <c r="H56" s="70" t="e">
        <f t="shared" si="4"/>
        <v>#VALUE!</v>
      </c>
      <c r="I56" s="6" t="e">
        <f t="shared" si="1"/>
        <v>#VALUE!</v>
      </c>
      <c r="J56" s="6" t="e">
        <f>INDEX(#REF!,MATCH(H56,$C$6:$C$83,0))</f>
        <v>#REF!</v>
      </c>
      <c r="K56" s="6" t="e">
        <f t="shared" si="2"/>
        <v>#VALUE!</v>
      </c>
      <c r="L56" s="65" t="e">
        <f>INDEX(#REF!,MATCH(H56,$C$6:$C$83,0))</f>
        <v>#REF!</v>
      </c>
      <c r="M56" s="67" t="e">
        <f>INDEX(#REF!,MATCH(H56,$C$6:$C$83,0))</f>
        <v>#REF!</v>
      </c>
      <c r="N56" s="67" t="e">
        <f>INDEX(#REF!,MATCH(H56,$C$6:$C$83,0))</f>
        <v>#REF!</v>
      </c>
      <c r="O56" s="67" t="e">
        <f>INDEX(#REF!,MATCH(H56,$C$6:$C$83,0))</f>
        <v>#REF!</v>
      </c>
      <c r="P56" s="67" t="e">
        <f>INDEX(#REF!,MATCH(H56,$C$6:$C$83,0))</f>
        <v>#REF!</v>
      </c>
      <c r="Q56" s="68" t="e">
        <f>INDEX(#REF!,MATCH(H56,$C$6:$C$83,0))&amp;""</f>
        <v>#REF!</v>
      </c>
      <c r="R56" s="68" t="e">
        <f t="shared" si="3"/>
        <v>#VALUE!</v>
      </c>
    </row>
    <row r="57" spans="2:18">
      <c r="B57" s="66">
        <v>52</v>
      </c>
      <c r="C57" s="69">
        <f t="shared" si="0"/>
        <v>5.1999999999999998E-3</v>
      </c>
      <c r="D57" s="73"/>
      <c r="E57" s="78"/>
      <c r="F57" s="79"/>
      <c r="H57" s="70" t="e">
        <f t="shared" si="4"/>
        <v>#VALUE!</v>
      </c>
      <c r="I57" s="6" t="e">
        <f t="shared" si="1"/>
        <v>#VALUE!</v>
      </c>
      <c r="J57" s="6" t="e">
        <f>INDEX(#REF!,MATCH(H57,$C$6:$C$83,0))</f>
        <v>#REF!</v>
      </c>
      <c r="K57" s="6" t="e">
        <f t="shared" si="2"/>
        <v>#VALUE!</v>
      </c>
      <c r="L57" s="65" t="e">
        <f>INDEX(#REF!,MATCH(H57,$C$6:$C$83,0))</f>
        <v>#REF!</v>
      </c>
      <c r="M57" s="67" t="e">
        <f>INDEX(#REF!,MATCH(H57,$C$6:$C$83,0))</f>
        <v>#REF!</v>
      </c>
      <c r="N57" s="67" t="e">
        <f>INDEX(#REF!,MATCH(H57,$C$6:$C$83,0))</f>
        <v>#REF!</v>
      </c>
      <c r="O57" s="67" t="e">
        <f>INDEX(#REF!,MATCH(H57,$C$6:$C$83,0))</f>
        <v>#REF!</v>
      </c>
      <c r="P57" s="67" t="e">
        <f>INDEX(#REF!,MATCH(H57,$C$6:$C$83,0))</f>
        <v>#REF!</v>
      </c>
      <c r="Q57" s="68" t="e">
        <f>INDEX(#REF!,MATCH(H57,$C$6:$C$83,0))&amp;""</f>
        <v>#REF!</v>
      </c>
      <c r="R57" s="68" t="e">
        <f t="shared" si="3"/>
        <v>#VALUE!</v>
      </c>
    </row>
    <row r="58" spans="2:18">
      <c r="B58" s="66">
        <v>53</v>
      </c>
      <c r="C58" s="69">
        <f t="shared" si="0"/>
        <v>5.3E-3</v>
      </c>
      <c r="D58" s="73"/>
      <c r="E58" s="78"/>
      <c r="F58" s="79"/>
      <c r="H58" s="70" t="e">
        <f t="shared" si="4"/>
        <v>#VALUE!</v>
      </c>
      <c r="I58" s="6" t="e">
        <f t="shared" si="1"/>
        <v>#VALUE!</v>
      </c>
      <c r="J58" s="6" t="e">
        <f>INDEX(#REF!,MATCH(H58,$C$6:$C$83,0))</f>
        <v>#REF!</v>
      </c>
      <c r="K58" s="6" t="e">
        <f t="shared" si="2"/>
        <v>#VALUE!</v>
      </c>
      <c r="L58" s="65" t="e">
        <f>INDEX(#REF!,MATCH(H58,$C$6:$C$83,0))</f>
        <v>#REF!</v>
      </c>
      <c r="M58" s="67" t="e">
        <f>INDEX(#REF!,MATCH(H58,$C$6:$C$83,0))</f>
        <v>#REF!</v>
      </c>
      <c r="N58" s="67" t="e">
        <f>INDEX(#REF!,MATCH(H58,$C$6:$C$83,0))</f>
        <v>#REF!</v>
      </c>
      <c r="O58" s="67" t="e">
        <f>INDEX(#REF!,MATCH(H58,$C$6:$C$83,0))</f>
        <v>#REF!</v>
      </c>
      <c r="P58" s="67" t="e">
        <f>INDEX(#REF!,MATCH(H58,$C$6:$C$83,0))</f>
        <v>#REF!</v>
      </c>
      <c r="Q58" s="68" t="e">
        <f>INDEX(#REF!,MATCH(H58,$C$6:$C$83,0))&amp;""</f>
        <v>#REF!</v>
      </c>
      <c r="R58" s="68" t="e">
        <f t="shared" si="3"/>
        <v>#VALUE!</v>
      </c>
    </row>
    <row r="59" spans="2:18">
      <c r="B59" s="66">
        <v>54</v>
      </c>
      <c r="C59" s="69">
        <f t="shared" si="0"/>
        <v>5.4000000000000003E-3</v>
      </c>
      <c r="D59" s="73"/>
      <c r="E59" s="78"/>
      <c r="F59" s="79"/>
      <c r="H59" s="70" t="e">
        <f t="shared" si="4"/>
        <v>#VALUE!</v>
      </c>
      <c r="I59" s="6" t="e">
        <f t="shared" si="1"/>
        <v>#VALUE!</v>
      </c>
      <c r="J59" s="6" t="e">
        <f>INDEX(#REF!,MATCH(H59,$C$6:$C$83,0))</f>
        <v>#REF!</v>
      </c>
      <c r="K59" s="6" t="e">
        <f t="shared" si="2"/>
        <v>#VALUE!</v>
      </c>
      <c r="L59" s="65" t="e">
        <f>INDEX(#REF!,MATCH(H59,$C$6:$C$83,0))</f>
        <v>#REF!</v>
      </c>
      <c r="M59" s="67" t="e">
        <f>INDEX(#REF!,MATCH(H59,$C$6:$C$83,0))</f>
        <v>#REF!</v>
      </c>
      <c r="N59" s="67" t="e">
        <f>INDEX(#REF!,MATCH(H59,$C$6:$C$83,0))</f>
        <v>#REF!</v>
      </c>
      <c r="O59" s="67" t="e">
        <f>INDEX(#REF!,MATCH(H59,$C$6:$C$83,0))</f>
        <v>#REF!</v>
      </c>
      <c r="P59" s="67" t="e">
        <f>INDEX(#REF!,MATCH(H59,$C$6:$C$83,0))</f>
        <v>#REF!</v>
      </c>
      <c r="Q59" s="68" t="e">
        <f>INDEX(#REF!,MATCH(H59,$C$6:$C$83,0))&amp;""</f>
        <v>#REF!</v>
      </c>
      <c r="R59" s="68" t="e">
        <f t="shared" si="3"/>
        <v>#VALUE!</v>
      </c>
    </row>
    <row r="60" spans="2:18">
      <c r="B60" s="66">
        <v>55</v>
      </c>
      <c r="C60" s="69">
        <f t="shared" si="0"/>
        <v>5.4999999999999997E-3</v>
      </c>
      <c r="D60" s="73"/>
      <c r="E60" s="78"/>
      <c r="F60" s="79"/>
      <c r="H60" s="70" t="e">
        <f t="shared" si="4"/>
        <v>#VALUE!</v>
      </c>
      <c r="I60" s="6" t="e">
        <f t="shared" si="1"/>
        <v>#VALUE!</v>
      </c>
      <c r="J60" s="6" t="e">
        <f>INDEX(#REF!,MATCH(H60,$C$6:$C$83,0))</f>
        <v>#REF!</v>
      </c>
      <c r="K60" s="6" t="e">
        <f t="shared" si="2"/>
        <v>#VALUE!</v>
      </c>
      <c r="L60" s="65" t="e">
        <f>INDEX(#REF!,MATCH(H60,$C$6:$C$83,0))</f>
        <v>#REF!</v>
      </c>
      <c r="M60" s="67" t="e">
        <f>INDEX(#REF!,MATCH(H60,$C$6:$C$83,0))</f>
        <v>#REF!</v>
      </c>
      <c r="N60" s="67" t="e">
        <f>INDEX(#REF!,MATCH(H60,$C$6:$C$83,0))</f>
        <v>#REF!</v>
      </c>
      <c r="O60" s="67" t="e">
        <f>INDEX(#REF!,MATCH(H60,$C$6:$C$83,0))</f>
        <v>#REF!</v>
      </c>
      <c r="P60" s="67" t="e">
        <f>INDEX(#REF!,MATCH(H60,$C$6:$C$83,0))</f>
        <v>#REF!</v>
      </c>
      <c r="Q60" s="68" t="e">
        <f>INDEX(#REF!,MATCH(H60,$C$6:$C$83,0))&amp;""</f>
        <v>#REF!</v>
      </c>
      <c r="R60" s="68" t="e">
        <f t="shared" si="3"/>
        <v>#VALUE!</v>
      </c>
    </row>
    <row r="61" spans="2:18">
      <c r="B61" s="66">
        <v>56</v>
      </c>
      <c r="C61" s="69">
        <f t="shared" si="0"/>
        <v>5.5999999999999999E-3</v>
      </c>
      <c r="D61" s="73"/>
      <c r="E61" s="78"/>
      <c r="F61" s="79"/>
      <c r="H61" s="70" t="e">
        <f t="shared" si="4"/>
        <v>#VALUE!</v>
      </c>
      <c r="I61" s="6" t="e">
        <f t="shared" si="1"/>
        <v>#VALUE!</v>
      </c>
      <c r="J61" s="6" t="e">
        <f>INDEX(#REF!,MATCH(H61,$C$6:$C$83,0))</f>
        <v>#REF!</v>
      </c>
      <c r="K61" s="6" t="e">
        <f t="shared" si="2"/>
        <v>#VALUE!</v>
      </c>
      <c r="L61" s="65" t="e">
        <f>INDEX(#REF!,MATCH(H61,$C$6:$C$83,0))</f>
        <v>#REF!</v>
      </c>
      <c r="M61" s="67" t="e">
        <f>INDEX(#REF!,MATCH(H61,$C$6:$C$83,0))</f>
        <v>#REF!</v>
      </c>
      <c r="N61" s="67" t="e">
        <f>INDEX(#REF!,MATCH(H61,$C$6:$C$83,0))</f>
        <v>#REF!</v>
      </c>
      <c r="O61" s="67" t="e">
        <f>INDEX(#REF!,MATCH(H61,$C$6:$C$83,0))</f>
        <v>#REF!</v>
      </c>
      <c r="P61" s="67" t="e">
        <f>INDEX(#REF!,MATCH(H61,$C$6:$C$83,0))</f>
        <v>#REF!</v>
      </c>
      <c r="Q61" s="68" t="e">
        <f>INDEX(#REF!,MATCH(H61,$C$6:$C$83,0))&amp;""</f>
        <v>#REF!</v>
      </c>
      <c r="R61" s="68" t="e">
        <f t="shared" si="3"/>
        <v>#VALUE!</v>
      </c>
    </row>
    <row r="62" spans="2:18">
      <c r="B62" s="66">
        <v>57</v>
      </c>
      <c r="C62" s="69">
        <f t="shared" si="0"/>
        <v>5.7000000000000002E-3</v>
      </c>
      <c r="D62" s="73"/>
      <c r="E62" s="78"/>
      <c r="F62" s="79"/>
      <c r="H62" s="70" t="e">
        <f t="shared" si="4"/>
        <v>#VALUE!</v>
      </c>
      <c r="I62" s="6" t="e">
        <f t="shared" si="1"/>
        <v>#VALUE!</v>
      </c>
      <c r="J62" s="6" t="e">
        <f>INDEX(#REF!,MATCH(H62,$C$6:$C$83,0))</f>
        <v>#REF!</v>
      </c>
      <c r="K62" s="6" t="e">
        <f t="shared" si="2"/>
        <v>#VALUE!</v>
      </c>
      <c r="L62" s="65" t="e">
        <f>INDEX(#REF!,MATCH(H62,$C$6:$C$83,0))</f>
        <v>#REF!</v>
      </c>
      <c r="M62" s="67" t="e">
        <f>INDEX(#REF!,MATCH(H62,$C$6:$C$83,0))</f>
        <v>#REF!</v>
      </c>
      <c r="N62" s="67" t="e">
        <f>INDEX(#REF!,MATCH(H62,$C$6:$C$83,0))</f>
        <v>#REF!</v>
      </c>
      <c r="O62" s="67" t="e">
        <f>INDEX(#REF!,MATCH(H62,$C$6:$C$83,0))</f>
        <v>#REF!</v>
      </c>
      <c r="P62" s="67" t="e">
        <f>INDEX(#REF!,MATCH(H62,$C$6:$C$83,0))</f>
        <v>#REF!</v>
      </c>
      <c r="Q62" s="68" t="e">
        <f>INDEX(#REF!,MATCH(H62,$C$6:$C$83,0))&amp;""</f>
        <v>#REF!</v>
      </c>
      <c r="R62" s="68" t="e">
        <f t="shared" si="3"/>
        <v>#VALUE!</v>
      </c>
    </row>
    <row r="63" spans="2:18">
      <c r="B63" s="66">
        <v>58</v>
      </c>
      <c r="C63" s="69">
        <f t="shared" si="0"/>
        <v>5.7999999999999996E-3</v>
      </c>
      <c r="D63" s="73"/>
      <c r="E63" s="78"/>
      <c r="F63" s="79"/>
      <c r="H63" s="70" t="e">
        <f t="shared" si="4"/>
        <v>#VALUE!</v>
      </c>
      <c r="I63" s="6" t="e">
        <f t="shared" si="1"/>
        <v>#VALUE!</v>
      </c>
      <c r="J63" s="6" t="e">
        <f>INDEX(#REF!,MATCH(H63,$C$6:$C$83,0))</f>
        <v>#REF!</v>
      </c>
      <c r="K63" s="6" t="e">
        <f t="shared" si="2"/>
        <v>#VALUE!</v>
      </c>
      <c r="L63" s="65" t="e">
        <f>INDEX(#REF!,MATCH(H63,$C$6:$C$83,0))</f>
        <v>#REF!</v>
      </c>
      <c r="M63" s="67" t="e">
        <f>INDEX(#REF!,MATCH(H63,$C$6:$C$83,0))</f>
        <v>#REF!</v>
      </c>
      <c r="N63" s="67" t="e">
        <f>INDEX(#REF!,MATCH(H63,$C$6:$C$83,0))</f>
        <v>#REF!</v>
      </c>
      <c r="O63" s="67" t="e">
        <f>INDEX(#REF!,MATCH(H63,$C$6:$C$83,0))</f>
        <v>#REF!</v>
      </c>
      <c r="P63" s="67" t="e">
        <f>INDEX(#REF!,MATCH(H63,$C$6:$C$83,0))</f>
        <v>#REF!</v>
      </c>
      <c r="Q63" s="68" t="e">
        <f>INDEX(#REF!,MATCH(H63,$C$6:$C$83,0))&amp;""</f>
        <v>#REF!</v>
      </c>
      <c r="R63" s="68" t="e">
        <f t="shared" si="3"/>
        <v>#VALUE!</v>
      </c>
    </row>
    <row r="64" spans="2:18">
      <c r="B64" s="66">
        <v>59</v>
      </c>
      <c r="C64" s="69">
        <f t="shared" si="0"/>
        <v>5.8999999999999999E-3</v>
      </c>
      <c r="D64" s="73"/>
      <c r="E64" s="78"/>
      <c r="F64" s="79"/>
      <c r="H64" s="70" t="e">
        <f t="shared" si="4"/>
        <v>#VALUE!</v>
      </c>
      <c r="I64" s="6" t="e">
        <f t="shared" si="1"/>
        <v>#VALUE!</v>
      </c>
      <c r="J64" s="6" t="e">
        <f>INDEX(#REF!,MATCH(H64,$C$6:$C$83,0))</f>
        <v>#REF!</v>
      </c>
      <c r="K64" s="6" t="e">
        <f t="shared" si="2"/>
        <v>#VALUE!</v>
      </c>
      <c r="L64" s="65" t="e">
        <f>INDEX(#REF!,MATCH(H64,$C$6:$C$83,0))</f>
        <v>#REF!</v>
      </c>
      <c r="M64" s="67" t="e">
        <f>INDEX(#REF!,MATCH(H64,$C$6:$C$83,0))</f>
        <v>#REF!</v>
      </c>
      <c r="N64" s="67" t="e">
        <f>INDEX(#REF!,MATCH(H64,$C$6:$C$83,0))</f>
        <v>#REF!</v>
      </c>
      <c r="O64" s="67" t="e">
        <f>INDEX(#REF!,MATCH(H64,$C$6:$C$83,0))</f>
        <v>#REF!</v>
      </c>
      <c r="P64" s="67" t="e">
        <f>INDEX(#REF!,MATCH(H64,$C$6:$C$83,0))</f>
        <v>#REF!</v>
      </c>
      <c r="Q64" s="68" t="e">
        <f>INDEX(#REF!,MATCH(H64,$C$6:$C$83,0))&amp;""</f>
        <v>#REF!</v>
      </c>
      <c r="R64" s="68" t="e">
        <f t="shared" si="3"/>
        <v>#VALUE!</v>
      </c>
    </row>
    <row r="65" spans="2:18">
      <c r="B65" s="66">
        <v>60</v>
      </c>
      <c r="C65" s="69">
        <f t="shared" si="0"/>
        <v>6.0000000000000001E-3</v>
      </c>
      <c r="D65" s="73"/>
      <c r="E65" s="78"/>
      <c r="F65" s="79"/>
      <c r="H65" s="70" t="e">
        <f t="shared" si="4"/>
        <v>#VALUE!</v>
      </c>
      <c r="I65" s="6" t="e">
        <f t="shared" si="1"/>
        <v>#VALUE!</v>
      </c>
      <c r="J65" s="6" t="e">
        <f>INDEX(#REF!,MATCH(H65,$C$6:$C$83,0))</f>
        <v>#REF!</v>
      </c>
      <c r="K65" s="6" t="e">
        <f t="shared" si="2"/>
        <v>#VALUE!</v>
      </c>
      <c r="L65" s="65" t="e">
        <f>INDEX(#REF!,MATCH(H65,$C$6:$C$83,0))</f>
        <v>#REF!</v>
      </c>
      <c r="M65" s="67" t="e">
        <f>INDEX(#REF!,MATCH(H65,$C$6:$C$83,0))</f>
        <v>#REF!</v>
      </c>
      <c r="N65" s="67" t="e">
        <f>INDEX(#REF!,MATCH(H65,$C$6:$C$83,0))</f>
        <v>#REF!</v>
      </c>
      <c r="O65" s="67" t="e">
        <f>INDEX(#REF!,MATCH(H65,$C$6:$C$83,0))</f>
        <v>#REF!</v>
      </c>
      <c r="P65" s="67" t="e">
        <f>INDEX(#REF!,MATCH(H65,$C$6:$C$83,0))</f>
        <v>#REF!</v>
      </c>
      <c r="Q65" s="68" t="e">
        <f>INDEX(#REF!,MATCH(H65,$C$6:$C$83,0))&amp;""</f>
        <v>#REF!</v>
      </c>
      <c r="R65" s="68" t="e">
        <f t="shared" si="3"/>
        <v>#VALUE!</v>
      </c>
    </row>
    <row r="66" spans="2:18">
      <c r="B66" s="66">
        <v>61</v>
      </c>
      <c r="C66" s="69">
        <f t="shared" si="0"/>
        <v>6.1000000000000004E-3</v>
      </c>
      <c r="D66" s="73"/>
      <c r="E66" s="78"/>
      <c r="F66" s="79"/>
      <c r="H66" s="70" t="e">
        <f t="shared" si="4"/>
        <v>#VALUE!</v>
      </c>
      <c r="I66" s="6" t="e">
        <f t="shared" si="1"/>
        <v>#VALUE!</v>
      </c>
      <c r="J66" s="6" t="e">
        <f>INDEX(#REF!,MATCH(H66,$C$6:$C$83,0))</f>
        <v>#REF!</v>
      </c>
      <c r="K66" s="6" t="e">
        <f t="shared" si="2"/>
        <v>#VALUE!</v>
      </c>
      <c r="L66" s="65" t="e">
        <f>INDEX(#REF!,MATCH(H66,$C$6:$C$83,0))</f>
        <v>#REF!</v>
      </c>
      <c r="M66" s="67" t="e">
        <f>INDEX(#REF!,MATCH(H66,$C$6:$C$83,0))</f>
        <v>#REF!</v>
      </c>
      <c r="N66" s="67" t="e">
        <f>INDEX(#REF!,MATCH(H66,$C$6:$C$83,0))</f>
        <v>#REF!</v>
      </c>
      <c r="O66" s="67" t="e">
        <f>INDEX(#REF!,MATCH(H66,$C$6:$C$83,0))</f>
        <v>#REF!</v>
      </c>
      <c r="P66" s="67" t="e">
        <f>INDEX(#REF!,MATCH(H66,$C$6:$C$83,0))</f>
        <v>#REF!</v>
      </c>
      <c r="Q66" s="68" t="e">
        <f>INDEX(#REF!,MATCH(H66,$C$6:$C$83,0))&amp;""</f>
        <v>#REF!</v>
      </c>
      <c r="R66" s="68" t="e">
        <f t="shared" si="3"/>
        <v>#VALUE!</v>
      </c>
    </row>
    <row r="67" spans="2:18">
      <c r="B67" s="66">
        <v>62</v>
      </c>
      <c r="C67" s="69">
        <f t="shared" si="0"/>
        <v>6.1999999999999998E-3</v>
      </c>
      <c r="D67" s="73"/>
      <c r="E67" s="78"/>
      <c r="F67" s="79"/>
      <c r="H67" s="70" t="e">
        <f t="shared" si="4"/>
        <v>#VALUE!</v>
      </c>
      <c r="I67" s="6" t="e">
        <f t="shared" si="1"/>
        <v>#VALUE!</v>
      </c>
      <c r="J67" s="6" t="e">
        <f>INDEX(#REF!,MATCH(H67,$C$6:$C$83,0))</f>
        <v>#REF!</v>
      </c>
      <c r="K67" s="6" t="e">
        <f t="shared" si="2"/>
        <v>#VALUE!</v>
      </c>
      <c r="L67" s="65" t="e">
        <f>INDEX(#REF!,MATCH(H67,$C$6:$C$83,0))</f>
        <v>#REF!</v>
      </c>
      <c r="M67" s="67" t="e">
        <f>INDEX(#REF!,MATCH(H67,$C$6:$C$83,0))</f>
        <v>#REF!</v>
      </c>
      <c r="N67" s="67" t="e">
        <f>INDEX(#REF!,MATCH(H67,$C$6:$C$83,0))</f>
        <v>#REF!</v>
      </c>
      <c r="O67" s="67" t="e">
        <f>INDEX(#REF!,MATCH(H67,$C$6:$C$83,0))</f>
        <v>#REF!</v>
      </c>
      <c r="P67" s="67" t="e">
        <f>INDEX(#REF!,MATCH(H67,$C$6:$C$83,0))</f>
        <v>#REF!</v>
      </c>
      <c r="Q67" s="68" t="e">
        <f>INDEX(#REF!,MATCH(H67,$C$6:$C$83,0))&amp;""</f>
        <v>#REF!</v>
      </c>
      <c r="R67" s="68" t="e">
        <f t="shared" si="3"/>
        <v>#VALUE!</v>
      </c>
    </row>
    <row r="68" spans="2:18">
      <c r="B68" s="66">
        <v>63</v>
      </c>
      <c r="C68" s="69">
        <f t="shared" si="0"/>
        <v>6.3E-3</v>
      </c>
      <c r="D68" s="73"/>
      <c r="E68" s="78"/>
      <c r="F68" s="79"/>
      <c r="H68" s="70" t="e">
        <f t="shared" si="4"/>
        <v>#VALUE!</v>
      </c>
      <c r="I68" s="6" t="e">
        <f t="shared" si="1"/>
        <v>#VALUE!</v>
      </c>
      <c r="J68" s="6" t="e">
        <f>INDEX(#REF!,MATCH(H68,$C$6:$C$83,0))</f>
        <v>#REF!</v>
      </c>
      <c r="K68" s="6" t="e">
        <f t="shared" si="2"/>
        <v>#VALUE!</v>
      </c>
      <c r="L68" s="65" t="e">
        <f>INDEX(#REF!,MATCH(H68,$C$6:$C$83,0))</f>
        <v>#REF!</v>
      </c>
      <c r="M68" s="67" t="e">
        <f>INDEX(#REF!,MATCH(H68,$C$6:$C$83,0))</f>
        <v>#REF!</v>
      </c>
      <c r="N68" s="67" t="e">
        <f>INDEX(#REF!,MATCH(H68,$C$6:$C$83,0))</f>
        <v>#REF!</v>
      </c>
      <c r="O68" s="67" t="e">
        <f>INDEX(#REF!,MATCH(H68,$C$6:$C$83,0))</f>
        <v>#REF!</v>
      </c>
      <c r="P68" s="67" t="e">
        <f>INDEX(#REF!,MATCH(H68,$C$6:$C$83,0))</f>
        <v>#REF!</v>
      </c>
      <c r="Q68" s="68" t="e">
        <f>INDEX(#REF!,MATCH(H68,$C$6:$C$83,0))&amp;""</f>
        <v>#REF!</v>
      </c>
      <c r="R68" s="68" t="e">
        <f t="shared" si="3"/>
        <v>#VALUE!</v>
      </c>
    </row>
    <row r="69" spans="2:18">
      <c r="B69" s="66">
        <v>64</v>
      </c>
      <c r="C69" s="69">
        <f t="shared" si="0"/>
        <v>6.4000000000000003E-3</v>
      </c>
      <c r="D69" s="73"/>
      <c r="E69" s="78"/>
      <c r="F69" s="79"/>
      <c r="H69" s="70" t="e">
        <f t="shared" si="4"/>
        <v>#VALUE!</v>
      </c>
      <c r="I69" s="6" t="e">
        <f t="shared" si="1"/>
        <v>#VALUE!</v>
      </c>
      <c r="J69" s="6" t="e">
        <f>INDEX(#REF!,MATCH(H69,$C$6:$C$83,0))</f>
        <v>#REF!</v>
      </c>
      <c r="K69" s="6" t="e">
        <f t="shared" si="2"/>
        <v>#VALUE!</v>
      </c>
      <c r="L69" s="65" t="e">
        <f>INDEX(#REF!,MATCH(H69,$C$6:$C$83,0))</f>
        <v>#REF!</v>
      </c>
      <c r="M69" s="67" t="e">
        <f>INDEX(#REF!,MATCH(H69,$C$6:$C$83,0))</f>
        <v>#REF!</v>
      </c>
      <c r="N69" s="67" t="e">
        <f>INDEX(#REF!,MATCH(H69,$C$6:$C$83,0))</f>
        <v>#REF!</v>
      </c>
      <c r="O69" s="67" t="e">
        <f>INDEX(#REF!,MATCH(H69,$C$6:$C$83,0))</f>
        <v>#REF!</v>
      </c>
      <c r="P69" s="67" t="e">
        <f>INDEX(#REF!,MATCH(H69,$C$6:$C$83,0))</f>
        <v>#REF!</v>
      </c>
      <c r="Q69" s="68" t="e">
        <f>INDEX(#REF!,MATCH(H69,$C$6:$C$83,0))&amp;""</f>
        <v>#REF!</v>
      </c>
      <c r="R69" s="68" t="e">
        <f t="shared" si="3"/>
        <v>#VALUE!</v>
      </c>
    </row>
    <row r="70" spans="2:18">
      <c r="B70" s="66">
        <v>65</v>
      </c>
      <c r="C70" s="69">
        <f t="shared" ref="C70:C83" si="5">D70+B70/10000</f>
        <v>6.4999999999999997E-3</v>
      </c>
      <c r="D70" s="73"/>
      <c r="E70" s="78"/>
      <c r="F70" s="79"/>
      <c r="H70" s="70" t="e">
        <f t="shared" si="4"/>
        <v>#VALUE!</v>
      </c>
      <c r="I70" s="6" t="e">
        <f t="shared" ref="I70:I83" si="6">INDEX($D$6:$D$83,MATCH(H70,$C$6:$C$83,0))</f>
        <v>#VALUE!</v>
      </c>
      <c r="J70" s="6" t="e">
        <f>INDEX(#REF!,MATCH(H70,$C$6:$C$83,0))</f>
        <v>#REF!</v>
      </c>
      <c r="K70" s="6" t="e">
        <f t="shared" ref="K70:K83" si="7">INDEX($E$6:$E$83,MATCH(H70,$C$6:$C$83,0))&amp;""</f>
        <v>#VALUE!</v>
      </c>
      <c r="L70" s="65" t="e">
        <f>INDEX(#REF!,MATCH(H70,$C$6:$C$83,0))</f>
        <v>#REF!</v>
      </c>
      <c r="M70" s="67" t="e">
        <f>INDEX(#REF!,MATCH(H70,$C$6:$C$83,0))</f>
        <v>#REF!</v>
      </c>
      <c r="N70" s="67" t="e">
        <f>INDEX(#REF!,MATCH(H70,$C$6:$C$83,0))</f>
        <v>#REF!</v>
      </c>
      <c r="O70" s="67" t="e">
        <f>INDEX(#REF!,MATCH(H70,$C$6:$C$83,0))</f>
        <v>#REF!</v>
      </c>
      <c r="P70" s="67" t="e">
        <f>INDEX(#REF!,MATCH(H70,$C$6:$C$83,0))</f>
        <v>#REF!</v>
      </c>
      <c r="Q70" s="68" t="e">
        <f>INDEX(#REF!,MATCH(H70,$C$6:$C$83,0))&amp;""</f>
        <v>#REF!</v>
      </c>
      <c r="R70" s="68" t="e">
        <f t="shared" ref="R70:R83" si="8">INDEX($F$6:$F$83,MATCH(H70,$C$6:$C$83,0))&amp;""</f>
        <v>#VALUE!</v>
      </c>
    </row>
    <row r="71" spans="2:18">
      <c r="B71" s="66">
        <v>66</v>
      </c>
      <c r="C71" s="69">
        <f t="shared" si="5"/>
        <v>6.6E-3</v>
      </c>
      <c r="D71" s="73"/>
      <c r="E71" s="78"/>
      <c r="F71" s="79"/>
      <c r="H71" s="70" t="e">
        <f t="shared" si="4"/>
        <v>#VALUE!</v>
      </c>
      <c r="I71" s="6" t="e">
        <f t="shared" si="6"/>
        <v>#VALUE!</v>
      </c>
      <c r="J71" s="6" t="e">
        <f>INDEX(#REF!,MATCH(H71,$C$6:$C$83,0))</f>
        <v>#REF!</v>
      </c>
      <c r="K71" s="6" t="e">
        <f t="shared" si="7"/>
        <v>#VALUE!</v>
      </c>
      <c r="L71" s="65" t="e">
        <f>INDEX(#REF!,MATCH(H71,$C$6:$C$83,0))</f>
        <v>#REF!</v>
      </c>
      <c r="M71" s="67" t="e">
        <f>INDEX(#REF!,MATCH(H71,$C$6:$C$83,0))</f>
        <v>#REF!</v>
      </c>
      <c r="N71" s="67" t="e">
        <f>INDEX(#REF!,MATCH(H71,$C$6:$C$83,0))</f>
        <v>#REF!</v>
      </c>
      <c r="O71" s="67" t="e">
        <f>INDEX(#REF!,MATCH(H71,$C$6:$C$83,0))</f>
        <v>#REF!</v>
      </c>
      <c r="P71" s="67" t="e">
        <f>INDEX(#REF!,MATCH(H71,$C$6:$C$83,0))</f>
        <v>#REF!</v>
      </c>
      <c r="Q71" s="68" t="e">
        <f>INDEX(#REF!,MATCH(H71,$C$6:$C$83,0))&amp;""</f>
        <v>#REF!</v>
      </c>
      <c r="R71" s="68" t="e">
        <f t="shared" si="8"/>
        <v>#VALUE!</v>
      </c>
    </row>
    <row r="72" spans="2:18">
      <c r="B72" s="66">
        <v>67</v>
      </c>
      <c r="C72" s="69">
        <f t="shared" si="5"/>
        <v>6.7000000000000002E-3</v>
      </c>
      <c r="D72" s="73"/>
      <c r="E72" s="78"/>
      <c r="F72" s="79"/>
      <c r="H72" s="70" t="e">
        <f t="shared" si="4"/>
        <v>#VALUE!</v>
      </c>
      <c r="I72" s="6" t="e">
        <f t="shared" si="6"/>
        <v>#VALUE!</v>
      </c>
      <c r="J72" s="6" t="e">
        <f>INDEX(#REF!,MATCH(H72,$C$6:$C$83,0))</f>
        <v>#REF!</v>
      </c>
      <c r="K72" s="6" t="e">
        <f t="shared" si="7"/>
        <v>#VALUE!</v>
      </c>
      <c r="L72" s="65" t="e">
        <f>INDEX(#REF!,MATCH(H72,$C$6:$C$83,0))</f>
        <v>#REF!</v>
      </c>
      <c r="M72" s="67" t="e">
        <f>INDEX(#REF!,MATCH(H72,$C$6:$C$83,0))</f>
        <v>#REF!</v>
      </c>
      <c r="N72" s="67" t="e">
        <f>INDEX(#REF!,MATCH(H72,$C$6:$C$83,0))</f>
        <v>#REF!</v>
      </c>
      <c r="O72" s="67" t="e">
        <f>INDEX(#REF!,MATCH(H72,$C$6:$C$83,0))</f>
        <v>#REF!</v>
      </c>
      <c r="P72" s="67" t="e">
        <f>INDEX(#REF!,MATCH(H72,$C$6:$C$83,0))</f>
        <v>#REF!</v>
      </c>
      <c r="Q72" s="68" t="e">
        <f>INDEX(#REF!,MATCH(H72,$C$6:$C$83,0))&amp;""</f>
        <v>#REF!</v>
      </c>
      <c r="R72" s="68" t="e">
        <f t="shared" si="8"/>
        <v>#VALUE!</v>
      </c>
    </row>
    <row r="73" spans="2:18">
      <c r="B73" s="66">
        <v>68</v>
      </c>
      <c r="C73" s="69">
        <f t="shared" si="5"/>
        <v>6.7999999999999996E-3</v>
      </c>
      <c r="D73" s="73"/>
      <c r="E73" s="78"/>
      <c r="F73" s="79"/>
      <c r="H73" s="70" t="e">
        <f t="shared" si="4"/>
        <v>#VALUE!</v>
      </c>
      <c r="I73" s="6" t="e">
        <f t="shared" si="6"/>
        <v>#VALUE!</v>
      </c>
      <c r="J73" s="6" t="e">
        <f>INDEX(#REF!,MATCH(H73,$C$6:$C$83,0))</f>
        <v>#REF!</v>
      </c>
      <c r="K73" s="6" t="e">
        <f t="shared" si="7"/>
        <v>#VALUE!</v>
      </c>
      <c r="L73" s="65" t="e">
        <f>INDEX(#REF!,MATCH(H73,$C$6:$C$83,0))</f>
        <v>#REF!</v>
      </c>
      <c r="M73" s="67" t="e">
        <f>INDEX(#REF!,MATCH(H73,$C$6:$C$83,0))</f>
        <v>#REF!</v>
      </c>
      <c r="N73" s="67" t="e">
        <f>INDEX(#REF!,MATCH(H73,$C$6:$C$83,0))</f>
        <v>#REF!</v>
      </c>
      <c r="O73" s="67" t="e">
        <f>INDEX(#REF!,MATCH(H73,$C$6:$C$83,0))</f>
        <v>#REF!</v>
      </c>
      <c r="P73" s="67" t="e">
        <f>INDEX(#REF!,MATCH(H73,$C$6:$C$83,0))</f>
        <v>#REF!</v>
      </c>
      <c r="Q73" s="68" t="e">
        <f>INDEX(#REF!,MATCH(H73,$C$6:$C$83,0))&amp;""</f>
        <v>#REF!</v>
      </c>
      <c r="R73" s="68" t="e">
        <f t="shared" si="8"/>
        <v>#VALUE!</v>
      </c>
    </row>
    <row r="74" spans="2:18">
      <c r="B74" s="66">
        <v>69</v>
      </c>
      <c r="C74" s="69">
        <f t="shared" si="5"/>
        <v>6.8999999999999999E-3</v>
      </c>
      <c r="D74" s="73"/>
      <c r="E74" s="78"/>
      <c r="F74" s="79"/>
      <c r="H74" s="70" t="e">
        <f t="shared" si="4"/>
        <v>#VALUE!</v>
      </c>
      <c r="I74" s="6" t="e">
        <f t="shared" si="6"/>
        <v>#VALUE!</v>
      </c>
      <c r="J74" s="6" t="e">
        <f>INDEX(#REF!,MATCH(H74,$C$6:$C$83,0))</f>
        <v>#REF!</v>
      </c>
      <c r="K74" s="6" t="e">
        <f t="shared" si="7"/>
        <v>#VALUE!</v>
      </c>
      <c r="L74" s="65" t="e">
        <f>INDEX(#REF!,MATCH(H74,$C$6:$C$83,0))</f>
        <v>#REF!</v>
      </c>
      <c r="M74" s="67" t="e">
        <f>INDEX(#REF!,MATCH(H74,$C$6:$C$83,0))</f>
        <v>#REF!</v>
      </c>
      <c r="N74" s="67" t="e">
        <f>INDEX(#REF!,MATCH(H74,$C$6:$C$83,0))</f>
        <v>#REF!</v>
      </c>
      <c r="O74" s="67" t="e">
        <f>INDEX(#REF!,MATCH(H74,$C$6:$C$83,0))</f>
        <v>#REF!</v>
      </c>
      <c r="P74" s="67" t="e">
        <f>INDEX(#REF!,MATCH(H74,$C$6:$C$83,0))</f>
        <v>#REF!</v>
      </c>
      <c r="Q74" s="68" t="e">
        <f>INDEX(#REF!,MATCH(H74,$C$6:$C$83,0))&amp;""</f>
        <v>#REF!</v>
      </c>
      <c r="R74" s="68" t="e">
        <f t="shared" si="8"/>
        <v>#VALUE!</v>
      </c>
    </row>
    <row r="75" spans="2:18">
      <c r="B75" s="66">
        <v>70</v>
      </c>
      <c r="C75" s="69">
        <f t="shared" si="5"/>
        <v>7.0000000000000001E-3</v>
      </c>
      <c r="D75" s="73"/>
      <c r="E75" s="78"/>
      <c r="F75" s="79"/>
      <c r="H75" s="70" t="e">
        <f t="shared" ref="H75:H83" si="9">LARGE($C$6:$C$83,ROW(A68))</f>
        <v>#VALUE!</v>
      </c>
      <c r="I75" s="6" t="e">
        <f t="shared" si="6"/>
        <v>#VALUE!</v>
      </c>
      <c r="J75" s="6" t="e">
        <f>INDEX(#REF!,MATCH(H75,$C$6:$C$83,0))</f>
        <v>#REF!</v>
      </c>
      <c r="K75" s="6" t="e">
        <f t="shared" si="7"/>
        <v>#VALUE!</v>
      </c>
      <c r="L75" s="65" t="e">
        <f>INDEX(#REF!,MATCH(H75,$C$6:$C$83,0))</f>
        <v>#REF!</v>
      </c>
      <c r="M75" s="67" t="e">
        <f>INDEX(#REF!,MATCH(H75,$C$6:$C$83,0))</f>
        <v>#REF!</v>
      </c>
      <c r="N75" s="67" t="e">
        <f>INDEX(#REF!,MATCH(H75,$C$6:$C$83,0))</f>
        <v>#REF!</v>
      </c>
      <c r="O75" s="67" t="e">
        <f>INDEX(#REF!,MATCH(H75,$C$6:$C$83,0))</f>
        <v>#REF!</v>
      </c>
      <c r="P75" s="67" t="e">
        <f>INDEX(#REF!,MATCH(H75,$C$6:$C$83,0))</f>
        <v>#REF!</v>
      </c>
      <c r="Q75" s="68" t="e">
        <f>INDEX(#REF!,MATCH(H75,$C$6:$C$83,0))&amp;""</f>
        <v>#REF!</v>
      </c>
      <c r="R75" s="68" t="e">
        <f t="shared" si="8"/>
        <v>#VALUE!</v>
      </c>
    </row>
    <row r="76" spans="2:18">
      <c r="B76" s="66">
        <v>71</v>
      </c>
      <c r="C76" s="69">
        <f t="shared" si="5"/>
        <v>7.1000000000000004E-3</v>
      </c>
      <c r="D76" s="73"/>
      <c r="E76" s="78"/>
      <c r="F76" s="79"/>
      <c r="H76" s="70" t="e">
        <f t="shared" si="9"/>
        <v>#VALUE!</v>
      </c>
      <c r="I76" s="6" t="e">
        <f t="shared" si="6"/>
        <v>#VALUE!</v>
      </c>
      <c r="J76" s="6" t="e">
        <f>INDEX(#REF!,MATCH(H76,$C$6:$C$83,0))</f>
        <v>#REF!</v>
      </c>
      <c r="K76" s="6" t="e">
        <f t="shared" si="7"/>
        <v>#VALUE!</v>
      </c>
      <c r="L76" s="65" t="e">
        <f>INDEX(#REF!,MATCH(H76,$C$6:$C$83,0))</f>
        <v>#REF!</v>
      </c>
      <c r="M76" s="67" t="e">
        <f>INDEX(#REF!,MATCH(H76,$C$6:$C$83,0))</f>
        <v>#REF!</v>
      </c>
      <c r="N76" s="67" t="e">
        <f>INDEX(#REF!,MATCH(H76,$C$6:$C$83,0))</f>
        <v>#REF!</v>
      </c>
      <c r="O76" s="67" t="e">
        <f>INDEX(#REF!,MATCH(H76,$C$6:$C$83,0))</f>
        <v>#REF!</v>
      </c>
      <c r="P76" s="67" t="e">
        <f>INDEX(#REF!,MATCH(H76,$C$6:$C$83,0))</f>
        <v>#REF!</v>
      </c>
      <c r="Q76" s="68" t="e">
        <f>INDEX(#REF!,MATCH(H76,$C$6:$C$83,0))&amp;""</f>
        <v>#REF!</v>
      </c>
      <c r="R76" s="68" t="e">
        <f t="shared" si="8"/>
        <v>#VALUE!</v>
      </c>
    </row>
    <row r="77" spans="2:18">
      <c r="B77" s="66">
        <v>72</v>
      </c>
      <c r="C77" s="69">
        <f t="shared" si="5"/>
        <v>7.1999999999999998E-3</v>
      </c>
      <c r="D77" s="73"/>
      <c r="E77" s="78"/>
      <c r="F77" s="79"/>
      <c r="H77" s="70" t="e">
        <f t="shared" si="9"/>
        <v>#VALUE!</v>
      </c>
      <c r="I77" s="6" t="e">
        <f t="shared" si="6"/>
        <v>#VALUE!</v>
      </c>
      <c r="J77" s="6" t="e">
        <f>INDEX(#REF!,MATCH(H77,$C$6:$C$83,0))</f>
        <v>#REF!</v>
      </c>
      <c r="K77" s="6" t="e">
        <f t="shared" si="7"/>
        <v>#VALUE!</v>
      </c>
      <c r="L77" s="65" t="e">
        <f>INDEX(#REF!,MATCH(H77,$C$6:$C$83,0))</f>
        <v>#REF!</v>
      </c>
      <c r="M77" s="67" t="e">
        <f>INDEX(#REF!,MATCH(H77,$C$6:$C$83,0))</f>
        <v>#REF!</v>
      </c>
      <c r="N77" s="67" t="e">
        <f>INDEX(#REF!,MATCH(H77,$C$6:$C$83,0))</f>
        <v>#REF!</v>
      </c>
      <c r="O77" s="67" t="e">
        <f>INDEX(#REF!,MATCH(H77,$C$6:$C$83,0))</f>
        <v>#REF!</v>
      </c>
      <c r="P77" s="67" t="e">
        <f>INDEX(#REF!,MATCH(H77,$C$6:$C$83,0))</f>
        <v>#REF!</v>
      </c>
      <c r="Q77" s="68" t="e">
        <f>INDEX(#REF!,MATCH(H77,$C$6:$C$83,0))&amp;""</f>
        <v>#REF!</v>
      </c>
      <c r="R77" s="68" t="e">
        <f t="shared" si="8"/>
        <v>#VALUE!</v>
      </c>
    </row>
    <row r="78" spans="2:18">
      <c r="B78" s="66">
        <v>73</v>
      </c>
      <c r="C78" s="69">
        <f t="shared" si="5"/>
        <v>7.3000000000000001E-3</v>
      </c>
      <c r="D78" s="73"/>
      <c r="E78" s="78"/>
      <c r="F78" s="79"/>
      <c r="H78" s="70" t="e">
        <f t="shared" si="9"/>
        <v>#VALUE!</v>
      </c>
      <c r="I78" s="6" t="e">
        <f t="shared" si="6"/>
        <v>#VALUE!</v>
      </c>
      <c r="J78" s="6" t="e">
        <f>INDEX(#REF!,MATCH(H78,$C$6:$C$83,0))</f>
        <v>#REF!</v>
      </c>
      <c r="K78" s="6" t="e">
        <f t="shared" si="7"/>
        <v>#VALUE!</v>
      </c>
      <c r="L78" s="65" t="e">
        <f>INDEX(#REF!,MATCH(H78,$C$6:$C$83,0))</f>
        <v>#REF!</v>
      </c>
      <c r="M78" s="67" t="e">
        <f>INDEX(#REF!,MATCH(H78,$C$6:$C$83,0))</f>
        <v>#REF!</v>
      </c>
      <c r="N78" s="67" t="e">
        <f>INDEX(#REF!,MATCH(H78,$C$6:$C$83,0))</f>
        <v>#REF!</v>
      </c>
      <c r="O78" s="67" t="e">
        <f>INDEX(#REF!,MATCH(H78,$C$6:$C$83,0))</f>
        <v>#REF!</v>
      </c>
      <c r="P78" s="67" t="e">
        <f>INDEX(#REF!,MATCH(H78,$C$6:$C$83,0))</f>
        <v>#REF!</v>
      </c>
      <c r="Q78" s="68" t="e">
        <f>INDEX(#REF!,MATCH(H78,$C$6:$C$83,0))&amp;""</f>
        <v>#REF!</v>
      </c>
      <c r="R78" s="68" t="e">
        <f t="shared" si="8"/>
        <v>#VALUE!</v>
      </c>
    </row>
    <row r="79" spans="2:18">
      <c r="B79" s="66">
        <v>74</v>
      </c>
      <c r="C79" s="69">
        <f t="shared" si="5"/>
        <v>7.4000000000000003E-3</v>
      </c>
      <c r="D79" s="73"/>
      <c r="E79" s="78"/>
      <c r="F79" s="79"/>
      <c r="H79" s="70" t="e">
        <f t="shared" si="9"/>
        <v>#VALUE!</v>
      </c>
      <c r="I79" s="6" t="e">
        <f t="shared" si="6"/>
        <v>#VALUE!</v>
      </c>
      <c r="J79" s="6" t="e">
        <f>INDEX(#REF!,MATCH(H79,$C$6:$C$83,0))</f>
        <v>#REF!</v>
      </c>
      <c r="K79" s="6" t="e">
        <f t="shared" si="7"/>
        <v>#VALUE!</v>
      </c>
      <c r="L79" s="65" t="e">
        <f>INDEX(#REF!,MATCH(H79,$C$6:$C$83,0))</f>
        <v>#REF!</v>
      </c>
      <c r="M79" s="67" t="e">
        <f>INDEX(#REF!,MATCH(H79,$C$6:$C$83,0))</f>
        <v>#REF!</v>
      </c>
      <c r="N79" s="67" t="e">
        <f>INDEX(#REF!,MATCH(H79,$C$6:$C$83,0))</f>
        <v>#REF!</v>
      </c>
      <c r="O79" s="67" t="e">
        <f>INDEX(#REF!,MATCH(H79,$C$6:$C$83,0))</f>
        <v>#REF!</v>
      </c>
      <c r="P79" s="67" t="e">
        <f>INDEX(#REF!,MATCH(H79,$C$6:$C$83,0))</f>
        <v>#REF!</v>
      </c>
      <c r="Q79" s="68" t="e">
        <f>INDEX(#REF!,MATCH(H79,$C$6:$C$83,0))&amp;""</f>
        <v>#REF!</v>
      </c>
      <c r="R79" s="68" t="e">
        <f t="shared" si="8"/>
        <v>#VALUE!</v>
      </c>
    </row>
    <row r="80" spans="2:18">
      <c r="B80" s="66">
        <v>75</v>
      </c>
      <c r="C80" s="69">
        <f t="shared" si="5"/>
        <v>7.4999999999999997E-3</v>
      </c>
      <c r="D80" s="73"/>
      <c r="E80" s="78"/>
      <c r="F80" s="79"/>
      <c r="H80" s="70" t="e">
        <f t="shared" si="9"/>
        <v>#VALUE!</v>
      </c>
      <c r="I80" s="6" t="e">
        <f t="shared" si="6"/>
        <v>#VALUE!</v>
      </c>
      <c r="J80" s="6" t="e">
        <f>INDEX(#REF!,MATCH(H80,$C$6:$C$83,0))</f>
        <v>#REF!</v>
      </c>
      <c r="K80" s="6" t="e">
        <f t="shared" si="7"/>
        <v>#VALUE!</v>
      </c>
      <c r="L80" s="65" t="e">
        <f>INDEX(#REF!,MATCH(H80,$C$6:$C$83,0))</f>
        <v>#REF!</v>
      </c>
      <c r="M80" s="67" t="e">
        <f>INDEX(#REF!,MATCH(H80,$C$6:$C$83,0))</f>
        <v>#REF!</v>
      </c>
      <c r="N80" s="67" t="e">
        <f>INDEX(#REF!,MATCH(H80,$C$6:$C$83,0))</f>
        <v>#REF!</v>
      </c>
      <c r="O80" s="67" t="e">
        <f>INDEX(#REF!,MATCH(H80,$C$6:$C$83,0))</f>
        <v>#REF!</v>
      </c>
      <c r="P80" s="67" t="e">
        <f>INDEX(#REF!,MATCH(H80,$C$6:$C$83,0))</f>
        <v>#REF!</v>
      </c>
      <c r="Q80" s="68" t="e">
        <f>INDEX(#REF!,MATCH(H80,$C$6:$C$83,0))&amp;""</f>
        <v>#REF!</v>
      </c>
      <c r="R80" s="68" t="e">
        <f t="shared" si="8"/>
        <v>#VALUE!</v>
      </c>
    </row>
    <row r="81" spans="2:18">
      <c r="B81" s="66">
        <v>76</v>
      </c>
      <c r="C81" s="69">
        <f t="shared" si="5"/>
        <v>7.6E-3</v>
      </c>
      <c r="D81" s="73"/>
      <c r="E81" s="78"/>
      <c r="F81" s="79"/>
      <c r="H81" s="70" t="e">
        <f t="shared" si="9"/>
        <v>#VALUE!</v>
      </c>
      <c r="I81" s="6" t="e">
        <f t="shared" si="6"/>
        <v>#VALUE!</v>
      </c>
      <c r="J81" s="6" t="e">
        <f>INDEX(#REF!,MATCH(H81,$C$6:$C$83,0))</f>
        <v>#REF!</v>
      </c>
      <c r="K81" s="6" t="e">
        <f t="shared" si="7"/>
        <v>#VALUE!</v>
      </c>
      <c r="L81" s="65" t="e">
        <f>INDEX(#REF!,MATCH(H81,$C$6:$C$83,0))</f>
        <v>#REF!</v>
      </c>
      <c r="M81" s="67" t="e">
        <f>INDEX(#REF!,MATCH(H81,$C$6:$C$83,0))</f>
        <v>#REF!</v>
      </c>
      <c r="N81" s="67" t="e">
        <f>INDEX(#REF!,MATCH(H81,$C$6:$C$83,0))</f>
        <v>#REF!</v>
      </c>
      <c r="O81" s="67" t="e">
        <f>INDEX(#REF!,MATCH(H81,$C$6:$C$83,0))</f>
        <v>#REF!</v>
      </c>
      <c r="P81" s="67" t="e">
        <f>INDEX(#REF!,MATCH(H81,$C$6:$C$83,0))</f>
        <v>#REF!</v>
      </c>
      <c r="Q81" s="68" t="e">
        <f>INDEX(#REF!,MATCH(H81,$C$6:$C$83,0))&amp;""</f>
        <v>#REF!</v>
      </c>
      <c r="R81" s="68" t="e">
        <f t="shared" si="8"/>
        <v>#VALUE!</v>
      </c>
    </row>
    <row r="82" spans="2:18">
      <c r="B82" s="66">
        <v>77</v>
      </c>
      <c r="C82" s="69">
        <f t="shared" si="5"/>
        <v>7.7000000000000002E-3</v>
      </c>
      <c r="D82" s="73"/>
      <c r="E82" s="78"/>
      <c r="F82" s="79"/>
      <c r="H82" s="70" t="e">
        <f t="shared" si="9"/>
        <v>#VALUE!</v>
      </c>
      <c r="I82" s="6" t="e">
        <f t="shared" si="6"/>
        <v>#VALUE!</v>
      </c>
      <c r="J82" s="6" t="e">
        <f>INDEX(#REF!,MATCH(H82,$C$6:$C$83,0))</f>
        <v>#REF!</v>
      </c>
      <c r="K82" s="6" t="e">
        <f t="shared" si="7"/>
        <v>#VALUE!</v>
      </c>
      <c r="L82" s="65" t="e">
        <f>INDEX(#REF!,MATCH(H82,$C$6:$C$83,0))</f>
        <v>#REF!</v>
      </c>
      <c r="M82" s="67" t="e">
        <f>INDEX(#REF!,MATCH(H82,$C$6:$C$83,0))</f>
        <v>#REF!</v>
      </c>
      <c r="N82" s="67" t="e">
        <f>INDEX(#REF!,MATCH(H82,$C$6:$C$83,0))</f>
        <v>#REF!</v>
      </c>
      <c r="O82" s="67" t="e">
        <f>INDEX(#REF!,MATCH(H82,$C$6:$C$83,0))</f>
        <v>#REF!</v>
      </c>
      <c r="P82" s="67" t="e">
        <f>INDEX(#REF!,MATCH(H82,$C$6:$C$83,0))</f>
        <v>#REF!</v>
      </c>
      <c r="Q82" s="68" t="e">
        <f>INDEX(#REF!,MATCH(H82,$C$6:$C$83,0))&amp;""</f>
        <v>#REF!</v>
      </c>
      <c r="R82" s="68" t="e">
        <f t="shared" si="8"/>
        <v>#VALUE!</v>
      </c>
    </row>
    <row r="83" spans="2:18">
      <c r="B83" s="66">
        <v>78</v>
      </c>
      <c r="C83" s="69">
        <f t="shared" si="5"/>
        <v>7.7999999999999996E-3</v>
      </c>
      <c r="D83" s="73"/>
      <c r="E83" s="78"/>
      <c r="F83" s="79"/>
      <c r="H83" s="70" t="e">
        <f t="shared" si="9"/>
        <v>#VALUE!</v>
      </c>
      <c r="I83" s="6" t="e">
        <f t="shared" si="6"/>
        <v>#VALUE!</v>
      </c>
      <c r="J83" s="6" t="e">
        <f>INDEX(#REF!,MATCH(H83,$C$6:$C$83,0))</f>
        <v>#REF!</v>
      </c>
      <c r="K83" s="6" t="e">
        <f t="shared" si="7"/>
        <v>#VALUE!</v>
      </c>
      <c r="L83" s="65" t="e">
        <f>INDEX(#REF!,MATCH(H83,$C$6:$C$83,0))</f>
        <v>#REF!</v>
      </c>
      <c r="M83" s="67" t="e">
        <f>INDEX(#REF!,MATCH(H83,$C$6:$C$83,0))</f>
        <v>#REF!</v>
      </c>
      <c r="N83" s="67" t="e">
        <f>INDEX(#REF!,MATCH(H83,$C$6:$C$83,0))</f>
        <v>#REF!</v>
      </c>
      <c r="O83" s="67" t="e">
        <f>INDEX(#REF!,MATCH(H83,$C$6:$C$83,0))</f>
        <v>#REF!</v>
      </c>
      <c r="P83" s="67" t="e">
        <f>INDEX(#REF!,MATCH(H83,$C$6:$C$83,0))</f>
        <v>#REF!</v>
      </c>
      <c r="Q83" s="68" t="e">
        <f>INDEX(#REF!,MATCH(H83,$C$6:$C$83,0))&amp;""</f>
        <v>#REF!</v>
      </c>
      <c r="R83" s="68" t="e">
        <f t="shared" si="8"/>
        <v>#VALUE!</v>
      </c>
    </row>
    <row r="88" spans="2:18" ht="18">
      <c r="C88" s="17"/>
      <c r="D88" s="17"/>
      <c r="E88" s="62"/>
      <c r="F88" s="63"/>
    </row>
    <row r="89" spans="2:18">
      <c r="C89" s="62"/>
      <c r="D89" s="62"/>
      <c r="E89" s="59"/>
      <c r="F89" s="60"/>
    </row>
    <row r="90" spans="2:18">
      <c r="C90" s="62"/>
      <c r="D90" s="62"/>
      <c r="E90" s="59"/>
      <c r="F90" s="60"/>
    </row>
    <row r="91" spans="2:18">
      <c r="C91" s="62"/>
      <c r="D91" s="62"/>
      <c r="E91" s="59"/>
      <c r="F91" s="60"/>
    </row>
    <row r="92" spans="2:18">
      <c r="C92" s="62"/>
      <c r="D92" s="62"/>
      <c r="E92" s="59"/>
      <c r="F92" s="60"/>
    </row>
    <row r="93" spans="2:18">
      <c r="C93" s="62"/>
      <c r="D93" s="62"/>
      <c r="E93" s="59"/>
      <c r="F93" s="61"/>
    </row>
    <row r="94" spans="2:18">
      <c r="C94" s="62"/>
      <c r="D94" s="62"/>
      <c r="E94" s="59"/>
      <c r="F94" s="61"/>
    </row>
    <row r="95" spans="2:18">
      <c r="C95" s="62"/>
      <c r="D95" s="62"/>
      <c r="E95" s="59"/>
      <c r="F95" s="60"/>
    </row>
    <row r="96" spans="2:18">
      <c r="C96" s="62"/>
      <c r="D96" s="62"/>
      <c r="E96" s="59"/>
      <c r="F96" s="60"/>
    </row>
    <row r="97" spans="3:6">
      <c r="C97" s="62"/>
      <c r="D97" s="62"/>
      <c r="E97" s="62"/>
      <c r="F97" s="61"/>
    </row>
    <row r="98" spans="3:6">
      <c r="C98" s="62"/>
      <c r="D98" s="62"/>
      <c r="E98" s="62"/>
      <c r="F98" s="61"/>
    </row>
    <row r="99" spans="3:6">
      <c r="C99" s="62"/>
      <c r="D99" s="62"/>
      <c r="E99" s="62"/>
      <c r="F99" s="61"/>
    </row>
    <row r="100" spans="3:6">
      <c r="C100" s="62"/>
      <c r="D100" s="62"/>
      <c r="E100" s="62"/>
      <c r="F100" s="61"/>
    </row>
    <row r="101" spans="3:6">
      <c r="C101" s="62"/>
      <c r="D101" s="62"/>
      <c r="E101" s="62"/>
      <c r="F101" s="61"/>
    </row>
    <row r="102" spans="3:6">
      <c r="C102" s="62"/>
      <c r="D102" s="62"/>
      <c r="E102" s="62"/>
      <c r="F102" s="61"/>
    </row>
    <row r="103" spans="3:6">
      <c r="C103" s="62"/>
      <c r="D103" s="62"/>
      <c r="E103" s="62"/>
      <c r="F103" s="61"/>
    </row>
    <row r="104" spans="3:6">
      <c r="C104" s="62"/>
      <c r="D104" s="62"/>
      <c r="E104" s="62"/>
      <c r="F104" s="61"/>
    </row>
    <row r="105" spans="3:6">
      <c r="C105" s="62"/>
      <c r="D105" s="62"/>
      <c r="E105" s="62"/>
      <c r="F105" s="61"/>
    </row>
    <row r="106" spans="3:6">
      <c r="C106" s="62"/>
      <c r="D106" s="62"/>
      <c r="E106" s="62"/>
      <c r="F106" s="61"/>
    </row>
    <row r="107" spans="3:6">
      <c r="C107" s="62"/>
      <c r="D107" s="62"/>
      <c r="E107" s="62"/>
      <c r="F107" s="61"/>
    </row>
    <row r="108" spans="3:6">
      <c r="C108" s="62"/>
      <c r="D108" s="62"/>
      <c r="E108" s="62"/>
      <c r="F108" s="61"/>
    </row>
    <row r="109" spans="3:6">
      <c r="C109" s="62"/>
      <c r="D109" s="62"/>
      <c r="E109" s="62"/>
      <c r="F109" s="61"/>
    </row>
    <row r="110" spans="3:6">
      <c r="C110" s="62"/>
      <c r="D110" s="62"/>
      <c r="E110" s="62"/>
      <c r="F110" s="61"/>
    </row>
    <row r="111" spans="3:6">
      <c r="C111" s="62"/>
      <c r="D111" s="62"/>
      <c r="E111" s="62"/>
      <c r="F111" s="61"/>
    </row>
    <row r="112" spans="3:6">
      <c r="C112" s="62"/>
      <c r="D112" s="62"/>
      <c r="E112" s="62"/>
      <c r="F112" s="61"/>
    </row>
    <row r="113" spans="3:6">
      <c r="C113" s="62"/>
      <c r="D113" s="62"/>
      <c r="E113" s="62"/>
      <c r="F113" s="61"/>
    </row>
    <row r="114" spans="3:6">
      <c r="C114" s="62"/>
      <c r="D114" s="62"/>
      <c r="E114" s="62"/>
      <c r="F114" s="61"/>
    </row>
    <row r="115" spans="3:6">
      <c r="C115" s="62"/>
      <c r="D115" s="62"/>
      <c r="E115" s="62"/>
      <c r="F115" s="61"/>
    </row>
    <row r="116" spans="3:6">
      <c r="C116" s="62"/>
      <c r="D116" s="62"/>
      <c r="E116" s="62"/>
      <c r="F116" s="61"/>
    </row>
    <row r="117" spans="3:6">
      <c r="C117" s="62"/>
      <c r="D117" s="62"/>
      <c r="E117" s="62"/>
      <c r="F117" s="61"/>
    </row>
    <row r="118" spans="3:6">
      <c r="C118" s="62"/>
      <c r="D118" s="62"/>
      <c r="E118" s="62"/>
      <c r="F118" s="61"/>
    </row>
    <row r="119" spans="3:6">
      <c r="C119" s="62"/>
      <c r="D119" s="62"/>
      <c r="E119" s="62"/>
      <c r="F119" s="61"/>
    </row>
    <row r="120" spans="3:6">
      <c r="C120" s="62"/>
      <c r="D120" s="62"/>
      <c r="E120" s="62"/>
      <c r="F120" s="61"/>
    </row>
    <row r="121" spans="3:6">
      <c r="C121" s="62"/>
      <c r="D121" s="62"/>
      <c r="E121" s="62"/>
      <c r="F121" s="61"/>
    </row>
    <row r="122" spans="3:6">
      <c r="C122" s="62"/>
      <c r="D122" s="62"/>
      <c r="E122" s="62"/>
      <c r="F122" s="61"/>
    </row>
    <row r="123" spans="3:6">
      <c r="C123" s="62"/>
      <c r="D123" s="62"/>
      <c r="E123" s="62"/>
      <c r="F123" s="61"/>
    </row>
    <row r="124" spans="3:6">
      <c r="C124" s="62"/>
      <c r="D124" s="62"/>
      <c r="E124" s="62"/>
      <c r="F124" s="61"/>
    </row>
    <row r="125" spans="3:6">
      <c r="C125" s="62"/>
      <c r="D125" s="62"/>
      <c r="E125" s="62"/>
      <c r="F125" s="61"/>
    </row>
    <row r="126" spans="3:6">
      <c r="C126" s="62"/>
      <c r="D126" s="62"/>
      <c r="E126" s="62"/>
      <c r="F126" s="61"/>
    </row>
    <row r="127" spans="3:6">
      <c r="C127" s="62"/>
      <c r="D127" s="62"/>
      <c r="E127" s="62"/>
      <c r="F127" s="61"/>
    </row>
    <row r="128" spans="3:6">
      <c r="C128" s="62"/>
      <c r="D128" s="62"/>
      <c r="E128" s="62"/>
      <c r="F128" s="61"/>
    </row>
    <row r="129" spans="3:6">
      <c r="C129" s="62"/>
      <c r="D129" s="62"/>
      <c r="E129" s="62"/>
      <c r="F129" s="61"/>
    </row>
    <row r="130" spans="3:6">
      <c r="C130" s="62"/>
      <c r="D130" s="62"/>
      <c r="E130" s="62"/>
      <c r="F130" s="61"/>
    </row>
    <row r="131" spans="3:6">
      <c r="C131" s="62"/>
      <c r="D131" s="62"/>
      <c r="E131" s="62"/>
      <c r="F131" s="61"/>
    </row>
    <row r="132" spans="3:6">
      <c r="C132" s="62"/>
      <c r="D132" s="62"/>
      <c r="E132" s="62"/>
      <c r="F132" s="61"/>
    </row>
    <row r="133" spans="3:6">
      <c r="C133" s="62"/>
      <c r="D133" s="62"/>
      <c r="E133" s="62"/>
      <c r="F133" s="61"/>
    </row>
    <row r="134" spans="3:6">
      <c r="C134" s="62"/>
      <c r="D134" s="62"/>
      <c r="E134" s="62"/>
      <c r="F134" s="61"/>
    </row>
    <row r="135" spans="3:6">
      <c r="C135" s="62"/>
      <c r="D135" s="62"/>
      <c r="E135" s="62"/>
      <c r="F135" s="61"/>
    </row>
    <row r="136" spans="3:6">
      <c r="C136" s="62"/>
      <c r="D136" s="62"/>
      <c r="E136" s="62"/>
      <c r="F136" s="61"/>
    </row>
    <row r="137" spans="3:6">
      <c r="C137" s="62"/>
      <c r="D137" s="62"/>
      <c r="E137" s="62"/>
      <c r="F137" s="61"/>
    </row>
    <row r="138" spans="3:6">
      <c r="C138" s="62"/>
      <c r="D138" s="62"/>
      <c r="E138" s="62"/>
      <c r="F138" s="61"/>
    </row>
    <row r="139" spans="3:6">
      <c r="C139" s="62"/>
      <c r="D139" s="62"/>
      <c r="E139" s="62"/>
      <c r="F139" s="61"/>
    </row>
    <row r="140" spans="3:6">
      <c r="C140" s="62"/>
      <c r="D140" s="62"/>
      <c r="E140" s="7"/>
      <c r="F140" s="64"/>
    </row>
    <row r="141" spans="3:6">
      <c r="C141" s="62"/>
      <c r="D141" s="62"/>
      <c r="E141" s="7"/>
      <c r="F141" s="64"/>
    </row>
    <row r="142" spans="3:6">
      <c r="C142" s="62"/>
      <c r="D142" s="62"/>
      <c r="E142" s="7"/>
      <c r="F142" s="64"/>
    </row>
    <row r="143" spans="3:6">
      <c r="C143" s="62"/>
      <c r="D143" s="62"/>
      <c r="E143" s="7"/>
      <c r="F143" s="64"/>
    </row>
    <row r="144" spans="3:6">
      <c r="C144" s="62"/>
      <c r="D144" s="62"/>
      <c r="E144" s="7"/>
      <c r="F144" s="64"/>
    </row>
    <row r="145" spans="3:6">
      <c r="C145" s="62"/>
      <c r="D145" s="62"/>
      <c r="E145" s="7"/>
      <c r="F145" s="64"/>
    </row>
    <row r="146" spans="3:6">
      <c r="C146" s="62"/>
      <c r="D146" s="62"/>
      <c r="E146" s="7"/>
      <c r="F146" s="64"/>
    </row>
    <row r="147" spans="3:6">
      <c r="C147" s="62"/>
      <c r="D147" s="62"/>
      <c r="E147" s="7"/>
      <c r="F147" s="64"/>
    </row>
    <row r="148" spans="3:6">
      <c r="C148" s="62"/>
      <c r="D148" s="62"/>
      <c r="E148" s="7"/>
      <c r="F148" s="64"/>
    </row>
    <row r="149" spans="3:6">
      <c r="C149" s="62"/>
      <c r="D149" s="62"/>
      <c r="E149" s="7"/>
      <c r="F149" s="64"/>
    </row>
    <row r="150" spans="3:6">
      <c r="C150" s="62"/>
      <c r="D150" s="62"/>
      <c r="E150" s="7"/>
      <c r="F150" s="64"/>
    </row>
    <row r="151" spans="3:6">
      <c r="C151" s="62"/>
      <c r="D151" s="62"/>
      <c r="E151" s="7"/>
      <c r="F151" s="64"/>
    </row>
    <row r="152" spans="3:6">
      <c r="C152" s="62"/>
      <c r="D152" s="62"/>
      <c r="E152" s="7"/>
      <c r="F152" s="64"/>
    </row>
    <row r="153" spans="3:6">
      <c r="C153" s="62"/>
      <c r="D153" s="62"/>
      <c r="E153" s="7"/>
      <c r="F153" s="64"/>
    </row>
    <row r="154" spans="3:6">
      <c r="C154" s="62"/>
      <c r="D154" s="62"/>
      <c r="E154" s="7"/>
      <c r="F154" s="64"/>
    </row>
    <row r="155" spans="3:6">
      <c r="C155" s="62"/>
      <c r="D155" s="62"/>
      <c r="E155" s="7"/>
      <c r="F155" s="64"/>
    </row>
    <row r="156" spans="3:6">
      <c r="C156" s="62"/>
      <c r="D156" s="62"/>
      <c r="E156" s="7"/>
      <c r="F156" s="64"/>
    </row>
    <row r="157" spans="3:6">
      <c r="C157" s="62"/>
      <c r="D157" s="62"/>
      <c r="E157" s="7"/>
      <c r="F157" s="64"/>
    </row>
    <row r="158" spans="3:6">
      <c r="C158" s="62"/>
      <c r="D158" s="62"/>
      <c r="E158" s="7"/>
      <c r="F158" s="64"/>
    </row>
    <row r="159" spans="3:6">
      <c r="C159" s="62"/>
      <c r="D159" s="62"/>
      <c r="E159" s="7"/>
      <c r="F159" s="64"/>
    </row>
    <row r="160" spans="3:6">
      <c r="C160" s="62"/>
      <c r="D160" s="62"/>
      <c r="E160" s="7"/>
      <c r="F160" s="64"/>
    </row>
    <row r="161" spans="3:6">
      <c r="C161" s="62"/>
      <c r="D161" s="62"/>
      <c r="E161" s="7"/>
      <c r="F161" s="64"/>
    </row>
    <row r="162" spans="3:6">
      <c r="C162" s="62"/>
      <c r="D162" s="62"/>
      <c r="E162" s="7"/>
      <c r="F162" s="64"/>
    </row>
    <row r="163" spans="3:6">
      <c r="C163" s="62"/>
      <c r="D163" s="62"/>
      <c r="E163" s="7"/>
      <c r="F163" s="64"/>
    </row>
    <row r="164" spans="3:6">
      <c r="C164" s="62"/>
      <c r="D164" s="62"/>
      <c r="E164" s="7"/>
      <c r="F164" s="64"/>
    </row>
    <row r="165" spans="3:6">
      <c r="C165" s="62"/>
      <c r="D165" s="62"/>
      <c r="E165" s="7"/>
      <c r="F165" s="64"/>
    </row>
    <row r="166" spans="3:6">
      <c r="C166" s="62"/>
      <c r="D166" s="62"/>
      <c r="E166" s="7"/>
      <c r="F166" s="64"/>
    </row>
  </sheetData>
  <mergeCells count="2">
    <mergeCell ref="E2:F2"/>
    <mergeCell ref="E3:F3"/>
  </mergeCells>
  <phoneticPr fontId="1"/>
  <pageMargins left="0.70866141732283472" right="0.70866141732283472" top="0.39370078740157483" bottom="0.19685039370078741" header="0.31496062992125984" footer="0.31496062992125984"/>
  <pageSetup paperSize="9" scale="64" orientation="landscape" horizontalDpi="300" verticalDpi="300" r:id="rId1"/>
  <headerFooter>
    <oddFooter>&amp;C&amp;F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0DEB-C4FE-6B49-A8DD-2DE2A287B367}">
  <dimension ref="B2:R166"/>
  <sheetViews>
    <sheetView showGridLines="0" zoomScale="85" zoomScaleNormal="85" zoomScaleSheetLayoutView="85" workbookViewId="0">
      <selection activeCell="F34" sqref="F34"/>
    </sheetView>
  </sheetViews>
  <sheetFormatPr baseColWidth="10" defaultColWidth="8.83203125" defaultRowHeight="17"/>
  <cols>
    <col min="1" max="1" width="1.6640625" style="66" customWidth="1"/>
    <col min="2" max="2" width="4.83203125" style="66" hidden="1" customWidth="1"/>
    <col min="3" max="3" width="46.83203125" style="66" hidden="1" customWidth="1"/>
    <col min="4" max="4" width="14.33203125" style="66" customWidth="1"/>
    <col min="5" max="5" width="40.1640625" style="66" customWidth="1"/>
    <col min="6" max="6" width="67.83203125" style="12" customWidth="1"/>
    <col min="7" max="7" width="26.1640625" style="66" customWidth="1"/>
    <col min="8" max="8" width="12.33203125" style="66" hidden="1" customWidth="1"/>
    <col min="9" max="9" width="0" style="66" hidden="1" customWidth="1"/>
    <col min="10" max="10" width="8" style="66" hidden="1" customWidth="1"/>
    <col min="11" max="11" width="26.1640625" style="66" hidden="1" customWidth="1"/>
    <col min="12" max="13" width="0" style="66" hidden="1" customWidth="1"/>
    <col min="14" max="14" width="12.1640625" style="66" hidden="1" customWidth="1"/>
    <col min="15" max="15" width="13.83203125" style="66" hidden="1" customWidth="1"/>
    <col min="16" max="16" width="14" style="66" hidden="1" customWidth="1"/>
    <col min="17" max="17" width="26.5" style="66" hidden="1" customWidth="1"/>
    <col min="18" max="18" width="25.1640625" style="66" hidden="1" customWidth="1"/>
    <col min="19" max="16384" width="8.83203125" style="66"/>
  </cols>
  <sheetData>
    <row r="2" spans="2:18" ht="33" customHeight="1">
      <c r="D2" s="81" t="s">
        <v>34</v>
      </c>
      <c r="E2" s="117"/>
      <c r="F2" s="117"/>
    </row>
    <row r="3" spans="2:18" ht="34.25" customHeight="1">
      <c r="D3" s="81" t="s">
        <v>60</v>
      </c>
      <c r="E3" s="117" t="s">
        <v>63</v>
      </c>
      <c r="F3" s="117"/>
    </row>
    <row r="4" spans="2:18" ht="33.5" customHeight="1">
      <c r="C4" s="3"/>
      <c r="D4" s="2"/>
      <c r="E4" s="1"/>
      <c r="F4" s="80"/>
    </row>
    <row r="5" spans="2:18" ht="24.75" customHeight="1">
      <c r="B5" s="66" t="s">
        <v>31</v>
      </c>
      <c r="C5" s="66" t="s">
        <v>33</v>
      </c>
      <c r="D5" s="4" t="s">
        <v>8</v>
      </c>
      <c r="E5" s="71" t="s">
        <v>36</v>
      </c>
      <c r="F5" s="72" t="s">
        <v>16</v>
      </c>
      <c r="H5" s="6" t="s">
        <v>32</v>
      </c>
      <c r="I5" s="4" t="s">
        <v>8</v>
      </c>
      <c r="J5" s="5" t="s">
        <v>0</v>
      </c>
      <c r="K5" s="5" t="s">
        <v>1</v>
      </c>
      <c r="L5" s="5" t="s">
        <v>2</v>
      </c>
      <c r="M5" s="5" t="s">
        <v>3</v>
      </c>
      <c r="N5" s="5" t="s">
        <v>4</v>
      </c>
      <c r="O5" s="5" t="s">
        <v>5</v>
      </c>
      <c r="P5" s="5" t="s">
        <v>7</v>
      </c>
      <c r="Q5" s="13" t="s">
        <v>6</v>
      </c>
      <c r="R5" s="13" t="s">
        <v>16</v>
      </c>
    </row>
    <row r="6" spans="2:18">
      <c r="B6" s="66">
        <v>1</v>
      </c>
      <c r="C6" s="69">
        <f t="shared" ref="C6:C69" si="0">D6+B6/10000</f>
        <v>33.000100000000003</v>
      </c>
      <c r="D6" s="82">
        <v>33</v>
      </c>
      <c r="E6" s="112" t="s">
        <v>86</v>
      </c>
      <c r="F6" s="75"/>
      <c r="H6" s="70">
        <f>LARGE($C$6:$C$83,ROW(A1))</f>
        <v>33.000100000000003</v>
      </c>
      <c r="I6" s="6">
        <f t="shared" ref="I6:I69" si="1">INDEX($D$6:$D$83,MATCH(H6,$C$6:$C$83,0))</f>
        <v>33</v>
      </c>
      <c r="J6" s="6" t="e">
        <f>INDEX(#REF!,MATCH(H6,$C$6:$C$83,0))</f>
        <v>#REF!</v>
      </c>
      <c r="K6" s="6" t="str">
        <f t="shared" ref="K6:K69" si="2">INDEX($E$6:$E$83,MATCH(H6,$C$6:$C$83,0))&amp;""</f>
        <v>かぼちゃ</v>
      </c>
      <c r="L6" s="65" t="e">
        <f>INDEX(#REF!,MATCH(H6,$C$6:$C$83,0))</f>
        <v>#REF!</v>
      </c>
      <c r="M6" s="67" t="e">
        <f>INDEX(#REF!,MATCH(H6,$C$6:$C$83,0))</f>
        <v>#REF!</v>
      </c>
      <c r="N6" s="67" t="e">
        <f>INDEX(#REF!,MATCH(H6,$C$6:$C$83,0))</f>
        <v>#REF!</v>
      </c>
      <c r="O6" s="67" t="e">
        <f>INDEX(#REF!,MATCH(H6,$C$6:$C$83,0))</f>
        <v>#REF!</v>
      </c>
      <c r="P6" s="67" t="e">
        <f>INDEX(#REF!,MATCH(H6,$C$6:$C$83,0))</f>
        <v>#REF!</v>
      </c>
      <c r="Q6" s="68" t="e">
        <f>INDEX(#REF!,MATCH(H6,$C$6:$C$83,0))&amp;""</f>
        <v>#REF!</v>
      </c>
      <c r="R6" s="68" t="str">
        <f t="shared" ref="R6:R69" si="3">INDEX($F$6:$F$83,MATCH(H6,$C$6:$C$83,0))&amp;""</f>
        <v/>
      </c>
    </row>
    <row r="7" spans="2:18">
      <c r="B7" s="66">
        <v>2</v>
      </c>
      <c r="C7" s="69">
        <f t="shared" si="0"/>
        <v>1.6002000000000001</v>
      </c>
      <c r="D7" s="82">
        <v>1.6</v>
      </c>
      <c r="E7" s="112" t="s">
        <v>87</v>
      </c>
      <c r="F7" s="75"/>
      <c r="H7" s="70" t="e">
        <f>LARGE($C$6:$C$83,ROW(#REF!))</f>
        <v>#REF!</v>
      </c>
      <c r="I7" s="6" t="e">
        <f t="shared" si="1"/>
        <v>#REF!</v>
      </c>
      <c r="J7" s="6" t="e">
        <f>INDEX(#REF!,MATCH(H7,$C$6:$C$83,0))</f>
        <v>#REF!</v>
      </c>
      <c r="K7" s="6" t="e">
        <f t="shared" si="2"/>
        <v>#REF!</v>
      </c>
      <c r="L7" s="65" t="e">
        <f>INDEX(#REF!,MATCH(H7,$C$6:$C$83,0))</f>
        <v>#REF!</v>
      </c>
      <c r="M7" s="67" t="e">
        <f>INDEX(#REF!,MATCH(H7,$C$6:$C$83,0))</f>
        <v>#REF!</v>
      </c>
      <c r="N7" s="67" t="e">
        <f>INDEX(#REF!,MATCH(H7,$C$6:$C$83,0))</f>
        <v>#REF!</v>
      </c>
      <c r="O7" s="67" t="e">
        <f>INDEX(#REF!,MATCH(H7,$C$6:$C$83,0))</f>
        <v>#REF!</v>
      </c>
      <c r="P7" s="67" t="e">
        <f>INDEX(#REF!,MATCH(H7,$C$6:$C$83,0))</f>
        <v>#REF!</v>
      </c>
      <c r="Q7" s="68" t="e">
        <f>INDEX(#REF!,MATCH(H7,$C$6:$C$83,0))&amp;""</f>
        <v>#REF!</v>
      </c>
      <c r="R7" s="68" t="e">
        <f t="shared" si="3"/>
        <v>#REF!</v>
      </c>
    </row>
    <row r="8" spans="2:18">
      <c r="B8" s="66">
        <v>3</v>
      </c>
      <c r="C8" s="69">
        <f t="shared" si="0"/>
        <v>1.3003</v>
      </c>
      <c r="D8" s="82">
        <v>1.3</v>
      </c>
      <c r="E8" s="112" t="s">
        <v>88</v>
      </c>
      <c r="F8" s="75"/>
      <c r="H8" s="70" t="e">
        <f>LARGE($C$6:$C$83,ROW(#REF!))</f>
        <v>#REF!</v>
      </c>
      <c r="I8" s="6" t="e">
        <f t="shared" si="1"/>
        <v>#REF!</v>
      </c>
      <c r="J8" s="6" t="e">
        <f>INDEX(#REF!,MATCH(H8,$C$6:$C$83,0))</f>
        <v>#REF!</v>
      </c>
      <c r="K8" s="6" t="e">
        <f t="shared" si="2"/>
        <v>#REF!</v>
      </c>
      <c r="L8" s="65" t="e">
        <f>INDEX(#REF!,MATCH(H8,$C$6:$C$83,0))</f>
        <v>#REF!</v>
      </c>
      <c r="M8" s="67" t="e">
        <f>INDEX(#REF!,MATCH(H8,$C$6:$C$83,0))</f>
        <v>#REF!</v>
      </c>
      <c r="N8" s="67" t="e">
        <f>INDEX(#REF!,MATCH(H8,$C$6:$C$83,0))</f>
        <v>#REF!</v>
      </c>
      <c r="O8" s="67" t="e">
        <f>INDEX(#REF!,MATCH(H8,$C$6:$C$83,0))</f>
        <v>#REF!</v>
      </c>
      <c r="P8" s="67" t="e">
        <f>INDEX(#REF!,MATCH(H8,$C$6:$C$83,0))</f>
        <v>#REF!</v>
      </c>
      <c r="Q8" s="68" t="e">
        <f>INDEX(#REF!,MATCH(H8,$C$6:$C$83,0))&amp;""</f>
        <v>#REF!</v>
      </c>
      <c r="R8" s="68" t="e">
        <f t="shared" si="3"/>
        <v>#REF!</v>
      </c>
    </row>
    <row r="9" spans="2:18" ht="19">
      <c r="B9" s="66">
        <v>4</v>
      </c>
      <c r="C9" s="69">
        <f t="shared" si="0"/>
        <v>4.0004</v>
      </c>
      <c r="D9" s="82">
        <v>4</v>
      </c>
      <c r="E9" s="112" t="s">
        <v>89</v>
      </c>
      <c r="F9" s="113" t="s">
        <v>130</v>
      </c>
      <c r="H9" s="70" t="e">
        <f>LARGE($C$6:$C$83,ROW(#REF!))</f>
        <v>#REF!</v>
      </c>
      <c r="I9" s="6" t="e">
        <f t="shared" si="1"/>
        <v>#REF!</v>
      </c>
      <c r="J9" s="6" t="e">
        <f>INDEX(#REF!,MATCH(H9,$C$6:$C$83,0))</f>
        <v>#REF!</v>
      </c>
      <c r="K9" s="6" t="e">
        <f t="shared" si="2"/>
        <v>#REF!</v>
      </c>
      <c r="L9" s="65" t="e">
        <f>INDEX(#REF!,MATCH(H9,$C$6:$C$83,0))</f>
        <v>#REF!</v>
      </c>
      <c r="M9" s="67" t="e">
        <f>INDEX(#REF!,MATCH(H9,$C$6:$C$83,0))</f>
        <v>#REF!</v>
      </c>
      <c r="N9" s="67" t="e">
        <f>INDEX(#REF!,MATCH(H9,$C$6:$C$83,0))</f>
        <v>#REF!</v>
      </c>
      <c r="O9" s="67" t="e">
        <f>INDEX(#REF!,MATCH(H9,$C$6:$C$83,0))</f>
        <v>#REF!</v>
      </c>
      <c r="P9" s="67" t="e">
        <f>INDEX(#REF!,MATCH(H9,$C$6:$C$83,0))</f>
        <v>#REF!</v>
      </c>
      <c r="Q9" s="68" t="e">
        <f>INDEX(#REF!,MATCH(H9,$C$6:$C$83,0))&amp;""</f>
        <v>#REF!</v>
      </c>
      <c r="R9" s="68" t="e">
        <f t="shared" si="3"/>
        <v>#REF!</v>
      </c>
    </row>
    <row r="10" spans="2:18">
      <c r="B10" s="66">
        <v>5</v>
      </c>
      <c r="C10" s="69">
        <f t="shared" si="0"/>
        <v>2.5005000000000002</v>
      </c>
      <c r="D10" s="82">
        <v>2.5</v>
      </c>
      <c r="E10" s="112" t="s">
        <v>90</v>
      </c>
      <c r="F10" s="75"/>
      <c r="H10" s="70" t="e">
        <f>LARGE($C$6:$C$83,ROW(#REF!))</f>
        <v>#REF!</v>
      </c>
      <c r="I10" s="6" t="e">
        <f t="shared" si="1"/>
        <v>#REF!</v>
      </c>
      <c r="J10" s="6" t="e">
        <f>INDEX(#REF!,MATCH(H10,$C$6:$C$83,0))</f>
        <v>#REF!</v>
      </c>
      <c r="K10" s="6" t="e">
        <f t="shared" si="2"/>
        <v>#REF!</v>
      </c>
      <c r="L10" s="65" t="e">
        <f>INDEX(#REF!,MATCH(H10,$C$6:$C$83,0))</f>
        <v>#REF!</v>
      </c>
      <c r="M10" s="67" t="e">
        <f>INDEX(#REF!,MATCH(H10,$C$6:$C$83,0))</f>
        <v>#REF!</v>
      </c>
      <c r="N10" s="67" t="e">
        <f>INDEX(#REF!,MATCH(H10,$C$6:$C$83,0))</f>
        <v>#REF!</v>
      </c>
      <c r="O10" s="67" t="e">
        <f>INDEX(#REF!,MATCH(H10,$C$6:$C$83,0))</f>
        <v>#REF!</v>
      </c>
      <c r="P10" s="67" t="e">
        <f>INDEX(#REF!,MATCH(H10,$C$6:$C$83,0))</f>
        <v>#REF!</v>
      </c>
      <c r="Q10" s="68" t="e">
        <f>INDEX(#REF!,MATCH(H10,$C$6:$C$83,0))&amp;""</f>
        <v>#REF!</v>
      </c>
      <c r="R10" s="68" t="e">
        <f t="shared" si="3"/>
        <v>#REF!</v>
      </c>
    </row>
    <row r="11" spans="2:18">
      <c r="B11" s="66">
        <v>6</v>
      </c>
      <c r="C11" s="69">
        <f t="shared" si="0"/>
        <v>3.5005999999999999</v>
      </c>
      <c r="D11" s="82">
        <v>3.5</v>
      </c>
      <c r="E11" s="112" t="s">
        <v>91</v>
      </c>
      <c r="F11" s="75" t="s">
        <v>137</v>
      </c>
      <c r="H11" s="70">
        <f t="shared" ref="H11:H74" si="4">LARGE($C$6:$C$83,ROW(A4))</f>
        <v>2.5005000000000002</v>
      </c>
      <c r="I11" s="6">
        <f t="shared" si="1"/>
        <v>2.5</v>
      </c>
      <c r="J11" s="6" t="e">
        <f>INDEX(#REF!,MATCH(H11,$C$6:$C$83,0))</f>
        <v>#REF!</v>
      </c>
      <c r="K11" s="6" t="str">
        <f t="shared" si="2"/>
        <v>白ワインビネガー</v>
      </c>
      <c r="L11" s="65" t="e">
        <f>INDEX(#REF!,MATCH(H11,$C$6:$C$83,0))</f>
        <v>#REF!</v>
      </c>
      <c r="M11" s="67" t="e">
        <f>INDEX(#REF!,MATCH(H11,$C$6:$C$83,0))</f>
        <v>#REF!</v>
      </c>
      <c r="N11" s="67" t="e">
        <f>INDEX(#REF!,MATCH(H11,$C$6:$C$83,0))</f>
        <v>#REF!</v>
      </c>
      <c r="O11" s="67" t="e">
        <f>INDEX(#REF!,MATCH(H11,$C$6:$C$83,0))</f>
        <v>#REF!</v>
      </c>
      <c r="P11" s="67" t="e">
        <f>INDEX(#REF!,MATCH(H11,$C$6:$C$83,0))</f>
        <v>#REF!</v>
      </c>
      <c r="Q11" s="68" t="e">
        <f>INDEX(#REF!,MATCH(H11,$C$6:$C$83,0))&amp;""</f>
        <v>#REF!</v>
      </c>
      <c r="R11" s="68" t="str">
        <f t="shared" si="3"/>
        <v/>
      </c>
    </row>
    <row r="12" spans="2:18" ht="19">
      <c r="B12" s="66">
        <v>7</v>
      </c>
      <c r="C12" s="69">
        <f t="shared" si="0"/>
        <v>1.0006999999999999</v>
      </c>
      <c r="D12" s="82">
        <v>1</v>
      </c>
      <c r="E12" s="112" t="s">
        <v>92</v>
      </c>
      <c r="F12" s="114" t="s">
        <v>133</v>
      </c>
      <c r="H12" s="70">
        <f t="shared" si="4"/>
        <v>1.6002000000000001</v>
      </c>
      <c r="I12" s="6">
        <f t="shared" si="1"/>
        <v>1.6</v>
      </c>
      <c r="J12" s="6" t="e">
        <f>INDEX(#REF!,MATCH(H12,$C$6:$C$83,0))</f>
        <v>#REF!</v>
      </c>
      <c r="K12" s="6" t="str">
        <f t="shared" si="2"/>
        <v>アーモンドスライス</v>
      </c>
      <c r="L12" s="65" t="e">
        <f>INDEX(#REF!,MATCH(H12,$C$6:$C$83,0))</f>
        <v>#REF!</v>
      </c>
      <c r="M12" s="67" t="e">
        <f>INDEX(#REF!,MATCH(H12,$C$6:$C$83,0))</f>
        <v>#REF!</v>
      </c>
      <c r="N12" s="67" t="e">
        <f>INDEX(#REF!,MATCH(H12,$C$6:$C$83,0))</f>
        <v>#REF!</v>
      </c>
      <c r="O12" s="67" t="e">
        <f>INDEX(#REF!,MATCH(H12,$C$6:$C$83,0))</f>
        <v>#REF!</v>
      </c>
      <c r="P12" s="67" t="e">
        <f>INDEX(#REF!,MATCH(H12,$C$6:$C$83,0))</f>
        <v>#REF!</v>
      </c>
      <c r="Q12" s="68" t="e">
        <f>INDEX(#REF!,MATCH(H12,$C$6:$C$83,0))&amp;""</f>
        <v>#REF!</v>
      </c>
      <c r="R12" s="68" t="str">
        <f t="shared" si="3"/>
        <v/>
      </c>
    </row>
    <row r="13" spans="2:18">
      <c r="B13" s="66">
        <v>8</v>
      </c>
      <c r="C13" s="69">
        <f t="shared" si="0"/>
        <v>0.50080000000000002</v>
      </c>
      <c r="D13" s="82">
        <v>0.5</v>
      </c>
      <c r="E13" s="112" t="s">
        <v>93</v>
      </c>
      <c r="F13" s="75" t="s">
        <v>132</v>
      </c>
      <c r="H13" s="70">
        <f t="shared" si="4"/>
        <v>1.3003</v>
      </c>
      <c r="I13" s="6">
        <f t="shared" si="1"/>
        <v>1.3</v>
      </c>
      <c r="J13" s="6" t="e">
        <f>INDEX(#REF!,MATCH(H13,$C$6:$C$83,0))</f>
        <v>#REF!</v>
      </c>
      <c r="K13" s="6" t="str">
        <f t="shared" si="2"/>
        <v>にんにく</v>
      </c>
      <c r="L13" s="65" t="e">
        <f>INDEX(#REF!,MATCH(H13,$C$6:$C$83,0))</f>
        <v>#REF!</v>
      </c>
      <c r="M13" s="67" t="e">
        <f>INDEX(#REF!,MATCH(H13,$C$6:$C$83,0))</f>
        <v>#REF!</v>
      </c>
      <c r="N13" s="67" t="e">
        <f>INDEX(#REF!,MATCH(H13,$C$6:$C$83,0))</f>
        <v>#REF!</v>
      </c>
      <c r="O13" s="67" t="e">
        <f>INDEX(#REF!,MATCH(H13,$C$6:$C$83,0))</f>
        <v>#REF!</v>
      </c>
      <c r="P13" s="67" t="e">
        <f>INDEX(#REF!,MATCH(H13,$C$6:$C$83,0))</f>
        <v>#REF!</v>
      </c>
      <c r="Q13" s="68" t="e">
        <f>INDEX(#REF!,MATCH(H13,$C$6:$C$83,0))&amp;""</f>
        <v>#REF!</v>
      </c>
      <c r="R13" s="68" t="str">
        <f t="shared" si="3"/>
        <v/>
      </c>
    </row>
    <row r="14" spans="2:18">
      <c r="B14" s="66">
        <v>9</v>
      </c>
      <c r="C14" s="69">
        <f>D14+B14/10000</f>
        <v>8.9999999999999998E-4</v>
      </c>
      <c r="D14" s="73"/>
      <c r="E14" s="75"/>
      <c r="F14" s="75"/>
      <c r="H14" s="70">
        <f t="shared" si="4"/>
        <v>1.0006999999999999</v>
      </c>
      <c r="I14" s="6">
        <f t="shared" si="1"/>
        <v>1</v>
      </c>
      <c r="J14" s="6" t="e">
        <f>INDEX(#REF!,MATCH(H14,$C$6:$C$83,0))</f>
        <v>#REF!</v>
      </c>
      <c r="K14" s="6" t="str">
        <f t="shared" si="2"/>
        <v>食塩</v>
      </c>
      <c r="L14" s="65" t="e">
        <f>INDEX(#REF!,MATCH(H14,$C$6:$C$83,0))</f>
        <v>#REF!</v>
      </c>
      <c r="M14" s="67" t="e">
        <f>INDEX(#REF!,MATCH(H14,$C$6:$C$83,0))</f>
        <v>#REF!</v>
      </c>
      <c r="N14" s="67" t="e">
        <f>INDEX(#REF!,MATCH(H14,$C$6:$C$83,0))</f>
        <v>#REF!</v>
      </c>
      <c r="O14" s="67" t="e">
        <f>INDEX(#REF!,MATCH(H14,$C$6:$C$83,0))</f>
        <v>#REF!</v>
      </c>
      <c r="P14" s="67" t="e">
        <f>INDEX(#REF!,MATCH(H14,$C$6:$C$83,0))</f>
        <v>#REF!</v>
      </c>
      <c r="Q14" s="68" t="e">
        <f>INDEX(#REF!,MATCH(H14,$C$6:$C$83,0))&amp;""</f>
        <v>#REF!</v>
      </c>
      <c r="R14" s="68" t="str">
        <f t="shared" si="3"/>
        <v>海水（瀬戸内）</v>
      </c>
    </row>
    <row r="15" spans="2:18">
      <c r="B15" s="66">
        <v>10</v>
      </c>
      <c r="C15" s="69">
        <f t="shared" si="0"/>
        <v>1E-3</v>
      </c>
      <c r="D15" s="73"/>
      <c r="E15" s="76"/>
      <c r="F15" s="74"/>
      <c r="H15" s="70">
        <f t="shared" si="4"/>
        <v>0.50080000000000002</v>
      </c>
      <c r="I15" s="6">
        <f t="shared" si="1"/>
        <v>0.5</v>
      </c>
      <c r="J15" s="6" t="e">
        <f>INDEX(#REF!,MATCH(H15,$C$6:$C$83,0))</f>
        <v>#REF!</v>
      </c>
      <c r="K15" s="6" t="str">
        <f t="shared" si="2"/>
        <v>胡椒</v>
      </c>
      <c r="L15" s="65" t="e">
        <f>INDEX(#REF!,MATCH(H15,$C$6:$C$83,0))</f>
        <v>#REF!</v>
      </c>
      <c r="M15" s="67" t="e">
        <f>INDEX(#REF!,MATCH(H15,$C$6:$C$83,0))</f>
        <v>#REF!</v>
      </c>
      <c r="N15" s="67" t="e">
        <f>INDEX(#REF!,MATCH(H15,$C$6:$C$83,0))</f>
        <v>#REF!</v>
      </c>
      <c r="O15" s="67" t="e">
        <f>INDEX(#REF!,MATCH(H15,$C$6:$C$83,0))</f>
        <v>#REF!</v>
      </c>
      <c r="P15" s="67" t="e">
        <f>INDEX(#REF!,MATCH(H15,$C$6:$C$83,0))</f>
        <v>#REF!</v>
      </c>
      <c r="Q15" s="68" t="e">
        <f>INDEX(#REF!,MATCH(H15,$C$6:$C$83,0))&amp;""</f>
        <v>#REF!</v>
      </c>
      <c r="R15" s="68" t="str">
        <f t="shared" si="3"/>
        <v>ブラックペッパー</v>
      </c>
    </row>
    <row r="16" spans="2:18">
      <c r="B16" s="66">
        <v>11</v>
      </c>
      <c r="C16" s="69">
        <f t="shared" si="0"/>
        <v>1.1000000000000001E-3</v>
      </c>
      <c r="D16" s="73"/>
      <c r="E16" s="76"/>
      <c r="F16" s="74"/>
      <c r="H16" s="70">
        <f t="shared" si="4"/>
        <v>7.7999999999999996E-3</v>
      </c>
      <c r="I16" s="6">
        <f t="shared" si="1"/>
        <v>0</v>
      </c>
      <c r="J16" s="6" t="e">
        <f>INDEX(#REF!,MATCH(H16,$C$6:$C$83,0))</f>
        <v>#REF!</v>
      </c>
      <c r="K16" s="6" t="str">
        <f t="shared" si="2"/>
        <v/>
      </c>
      <c r="L16" s="65" t="e">
        <f>INDEX(#REF!,MATCH(H16,$C$6:$C$83,0))</f>
        <v>#REF!</v>
      </c>
      <c r="M16" s="67" t="e">
        <f>INDEX(#REF!,MATCH(H16,$C$6:$C$83,0))</f>
        <v>#REF!</v>
      </c>
      <c r="N16" s="67" t="e">
        <f>INDEX(#REF!,MATCH(H16,$C$6:$C$83,0))</f>
        <v>#REF!</v>
      </c>
      <c r="O16" s="67" t="e">
        <f>INDEX(#REF!,MATCH(H16,$C$6:$C$83,0))</f>
        <v>#REF!</v>
      </c>
      <c r="P16" s="67" t="e">
        <f>INDEX(#REF!,MATCH(H16,$C$6:$C$83,0))</f>
        <v>#REF!</v>
      </c>
      <c r="Q16" s="68" t="e">
        <f>INDEX(#REF!,MATCH(H16,$C$6:$C$83,0))&amp;""</f>
        <v>#REF!</v>
      </c>
      <c r="R16" s="68" t="str">
        <f t="shared" si="3"/>
        <v/>
      </c>
    </row>
    <row r="17" spans="2:18">
      <c r="B17" s="66">
        <v>12</v>
      </c>
      <c r="C17" s="69">
        <f t="shared" si="0"/>
        <v>1.1999999999999999E-3</v>
      </c>
      <c r="D17" s="73"/>
      <c r="E17" s="73"/>
      <c r="F17" s="77"/>
      <c r="H17" s="70">
        <f t="shared" si="4"/>
        <v>7.7000000000000002E-3</v>
      </c>
      <c r="I17" s="6">
        <f t="shared" si="1"/>
        <v>0</v>
      </c>
      <c r="J17" s="6" t="e">
        <f>INDEX(#REF!,MATCH(H17,$C$6:$C$83,0))</f>
        <v>#REF!</v>
      </c>
      <c r="K17" s="6" t="str">
        <f t="shared" si="2"/>
        <v/>
      </c>
      <c r="L17" s="65" t="e">
        <f>INDEX(#REF!,MATCH(H17,$C$6:$C$83,0))</f>
        <v>#REF!</v>
      </c>
      <c r="M17" s="67" t="e">
        <f>INDEX(#REF!,MATCH(H17,$C$6:$C$83,0))</f>
        <v>#REF!</v>
      </c>
      <c r="N17" s="67" t="e">
        <f>INDEX(#REF!,MATCH(H17,$C$6:$C$83,0))</f>
        <v>#REF!</v>
      </c>
      <c r="O17" s="67" t="e">
        <f>INDEX(#REF!,MATCH(H17,$C$6:$C$83,0))</f>
        <v>#REF!</v>
      </c>
      <c r="P17" s="67" t="e">
        <f>INDEX(#REF!,MATCH(H17,$C$6:$C$83,0))</f>
        <v>#REF!</v>
      </c>
      <c r="Q17" s="68" t="e">
        <f>INDEX(#REF!,MATCH(H17,$C$6:$C$83,0))&amp;""</f>
        <v>#REF!</v>
      </c>
      <c r="R17" s="68" t="str">
        <f t="shared" si="3"/>
        <v/>
      </c>
    </row>
    <row r="18" spans="2:18">
      <c r="B18" s="66">
        <v>13</v>
      </c>
      <c r="C18" s="69">
        <f t="shared" si="0"/>
        <v>1.2999999999999999E-3</v>
      </c>
      <c r="D18" s="73"/>
      <c r="E18" s="73"/>
      <c r="F18" s="77"/>
      <c r="H18" s="70">
        <f t="shared" si="4"/>
        <v>7.6E-3</v>
      </c>
      <c r="I18" s="6">
        <f t="shared" si="1"/>
        <v>0</v>
      </c>
      <c r="J18" s="6" t="e">
        <f>INDEX(#REF!,MATCH(H18,$C$6:$C$83,0))</f>
        <v>#REF!</v>
      </c>
      <c r="K18" s="6" t="str">
        <f t="shared" si="2"/>
        <v/>
      </c>
      <c r="L18" s="65" t="e">
        <f>INDEX(#REF!,MATCH(H18,$C$6:$C$83,0))</f>
        <v>#REF!</v>
      </c>
      <c r="M18" s="67" t="e">
        <f>INDEX(#REF!,MATCH(H18,$C$6:$C$83,0))</f>
        <v>#REF!</v>
      </c>
      <c r="N18" s="67" t="e">
        <f>INDEX(#REF!,MATCH(H18,$C$6:$C$83,0))</f>
        <v>#REF!</v>
      </c>
      <c r="O18" s="67" t="e">
        <f>INDEX(#REF!,MATCH(H18,$C$6:$C$83,0))</f>
        <v>#REF!</v>
      </c>
      <c r="P18" s="67" t="e">
        <f>INDEX(#REF!,MATCH(H18,$C$6:$C$83,0))</f>
        <v>#REF!</v>
      </c>
      <c r="Q18" s="68" t="e">
        <f>INDEX(#REF!,MATCH(H18,$C$6:$C$83,0))&amp;""</f>
        <v>#REF!</v>
      </c>
      <c r="R18" s="68" t="str">
        <f t="shared" si="3"/>
        <v/>
      </c>
    </row>
    <row r="19" spans="2:18">
      <c r="B19" s="66">
        <v>14</v>
      </c>
      <c r="C19" s="69">
        <f t="shared" si="0"/>
        <v>1.4E-3</v>
      </c>
      <c r="D19" s="73"/>
      <c r="E19" s="73"/>
      <c r="F19" s="77"/>
      <c r="H19" s="70">
        <f t="shared" si="4"/>
        <v>7.4999999999999997E-3</v>
      </c>
      <c r="I19" s="6">
        <f t="shared" si="1"/>
        <v>0</v>
      </c>
      <c r="J19" s="6" t="e">
        <f>INDEX(#REF!,MATCH(H19,$C$6:$C$83,0))</f>
        <v>#REF!</v>
      </c>
      <c r="K19" s="6" t="str">
        <f t="shared" si="2"/>
        <v/>
      </c>
      <c r="L19" s="65" t="e">
        <f>INDEX(#REF!,MATCH(H19,$C$6:$C$83,0))</f>
        <v>#REF!</v>
      </c>
      <c r="M19" s="67" t="e">
        <f>INDEX(#REF!,MATCH(H19,$C$6:$C$83,0))</f>
        <v>#REF!</v>
      </c>
      <c r="N19" s="67" t="e">
        <f>INDEX(#REF!,MATCH(H19,$C$6:$C$83,0))</f>
        <v>#REF!</v>
      </c>
      <c r="O19" s="67" t="e">
        <f>INDEX(#REF!,MATCH(H19,$C$6:$C$83,0))</f>
        <v>#REF!</v>
      </c>
      <c r="P19" s="67" t="e">
        <f>INDEX(#REF!,MATCH(H19,$C$6:$C$83,0))</f>
        <v>#REF!</v>
      </c>
      <c r="Q19" s="68" t="e">
        <f>INDEX(#REF!,MATCH(H19,$C$6:$C$83,0))&amp;""</f>
        <v>#REF!</v>
      </c>
      <c r="R19" s="68" t="str">
        <f t="shared" si="3"/>
        <v/>
      </c>
    </row>
    <row r="20" spans="2:18">
      <c r="B20" s="66">
        <v>15</v>
      </c>
      <c r="C20" s="69">
        <f t="shared" si="0"/>
        <v>1.5E-3</v>
      </c>
      <c r="D20" s="73"/>
      <c r="E20" s="73"/>
      <c r="F20" s="77"/>
      <c r="H20" s="70">
        <f t="shared" si="4"/>
        <v>7.4000000000000003E-3</v>
      </c>
      <c r="I20" s="6">
        <f t="shared" si="1"/>
        <v>0</v>
      </c>
      <c r="J20" s="6" t="e">
        <f>INDEX(#REF!,MATCH(H20,$C$6:$C$83,0))</f>
        <v>#REF!</v>
      </c>
      <c r="K20" s="6" t="str">
        <f t="shared" si="2"/>
        <v/>
      </c>
      <c r="L20" s="65" t="e">
        <f>INDEX(#REF!,MATCH(H20,$C$6:$C$83,0))</f>
        <v>#REF!</v>
      </c>
      <c r="M20" s="67" t="e">
        <f>INDEX(#REF!,MATCH(H20,$C$6:$C$83,0))</f>
        <v>#REF!</v>
      </c>
      <c r="N20" s="67" t="e">
        <f>INDEX(#REF!,MATCH(H20,$C$6:$C$83,0))</f>
        <v>#REF!</v>
      </c>
      <c r="O20" s="67" t="e">
        <f>INDEX(#REF!,MATCH(H20,$C$6:$C$83,0))</f>
        <v>#REF!</v>
      </c>
      <c r="P20" s="67" t="e">
        <f>INDEX(#REF!,MATCH(H20,$C$6:$C$83,0))</f>
        <v>#REF!</v>
      </c>
      <c r="Q20" s="68" t="e">
        <f>INDEX(#REF!,MATCH(H20,$C$6:$C$83,0))&amp;""</f>
        <v>#REF!</v>
      </c>
      <c r="R20" s="68" t="str">
        <f t="shared" si="3"/>
        <v/>
      </c>
    </row>
    <row r="21" spans="2:18">
      <c r="B21" s="66">
        <v>16</v>
      </c>
      <c r="C21" s="69">
        <f t="shared" si="0"/>
        <v>1.6000000000000001E-3</v>
      </c>
      <c r="D21" s="73"/>
      <c r="E21" s="73"/>
      <c r="F21" s="77"/>
      <c r="H21" s="70">
        <f t="shared" si="4"/>
        <v>7.3000000000000001E-3</v>
      </c>
      <c r="I21" s="6">
        <f t="shared" si="1"/>
        <v>0</v>
      </c>
      <c r="J21" s="6" t="e">
        <f>INDEX(#REF!,MATCH(H21,$C$6:$C$83,0))</f>
        <v>#REF!</v>
      </c>
      <c r="K21" s="6" t="str">
        <f t="shared" si="2"/>
        <v/>
      </c>
      <c r="L21" s="65" t="e">
        <f>INDEX(#REF!,MATCH(H21,$C$6:$C$83,0))</f>
        <v>#REF!</v>
      </c>
      <c r="M21" s="67" t="e">
        <f>INDEX(#REF!,MATCH(H21,$C$6:$C$83,0))</f>
        <v>#REF!</v>
      </c>
      <c r="N21" s="67" t="e">
        <f>INDEX(#REF!,MATCH(H21,$C$6:$C$83,0))</f>
        <v>#REF!</v>
      </c>
      <c r="O21" s="67" t="e">
        <f>INDEX(#REF!,MATCH(H21,$C$6:$C$83,0))</f>
        <v>#REF!</v>
      </c>
      <c r="P21" s="67" t="e">
        <f>INDEX(#REF!,MATCH(H21,$C$6:$C$83,0))</f>
        <v>#REF!</v>
      </c>
      <c r="Q21" s="68" t="e">
        <f>INDEX(#REF!,MATCH(H21,$C$6:$C$83,0))&amp;""</f>
        <v>#REF!</v>
      </c>
      <c r="R21" s="68" t="str">
        <f t="shared" si="3"/>
        <v/>
      </c>
    </row>
    <row r="22" spans="2:18">
      <c r="B22" s="66">
        <v>17</v>
      </c>
      <c r="C22" s="69">
        <f t="shared" si="0"/>
        <v>1.6999999999999999E-3</v>
      </c>
      <c r="D22" s="73"/>
      <c r="E22" s="73"/>
      <c r="F22" s="77"/>
      <c r="H22" s="70">
        <f t="shared" si="4"/>
        <v>7.1999999999999998E-3</v>
      </c>
      <c r="I22" s="6">
        <f t="shared" si="1"/>
        <v>0</v>
      </c>
      <c r="J22" s="6" t="e">
        <f>INDEX(#REF!,MATCH(H22,$C$6:$C$83,0))</f>
        <v>#REF!</v>
      </c>
      <c r="K22" s="6" t="str">
        <f t="shared" si="2"/>
        <v/>
      </c>
      <c r="L22" s="65" t="e">
        <f>INDEX(#REF!,MATCH(H22,$C$6:$C$83,0))</f>
        <v>#REF!</v>
      </c>
      <c r="M22" s="67" t="e">
        <f>INDEX(#REF!,MATCH(H22,$C$6:$C$83,0))</f>
        <v>#REF!</v>
      </c>
      <c r="N22" s="67" t="e">
        <f>INDEX(#REF!,MATCH(H22,$C$6:$C$83,0))</f>
        <v>#REF!</v>
      </c>
      <c r="O22" s="67" t="e">
        <f>INDEX(#REF!,MATCH(H22,$C$6:$C$83,0))</f>
        <v>#REF!</v>
      </c>
      <c r="P22" s="67" t="e">
        <f>INDEX(#REF!,MATCH(H22,$C$6:$C$83,0))</f>
        <v>#REF!</v>
      </c>
      <c r="Q22" s="68" t="e">
        <f>INDEX(#REF!,MATCH(H22,$C$6:$C$83,0))&amp;""</f>
        <v>#REF!</v>
      </c>
      <c r="R22" s="68" t="str">
        <f t="shared" si="3"/>
        <v/>
      </c>
    </row>
    <row r="23" spans="2:18">
      <c r="B23" s="66">
        <v>18</v>
      </c>
      <c r="C23" s="69">
        <f t="shared" si="0"/>
        <v>1.8E-3</v>
      </c>
      <c r="D23" s="73"/>
      <c r="E23" s="73"/>
      <c r="F23" s="77"/>
      <c r="H23" s="70">
        <f t="shared" si="4"/>
        <v>7.1000000000000004E-3</v>
      </c>
      <c r="I23" s="6">
        <f t="shared" si="1"/>
        <v>0</v>
      </c>
      <c r="J23" s="6" t="e">
        <f>INDEX(#REF!,MATCH(H23,$C$6:$C$83,0))</f>
        <v>#REF!</v>
      </c>
      <c r="K23" s="6" t="str">
        <f t="shared" si="2"/>
        <v/>
      </c>
      <c r="L23" s="65" t="e">
        <f>INDEX(#REF!,MATCH(H23,$C$6:$C$83,0))</f>
        <v>#REF!</v>
      </c>
      <c r="M23" s="67" t="e">
        <f>INDEX(#REF!,MATCH(H23,$C$6:$C$83,0))</f>
        <v>#REF!</v>
      </c>
      <c r="N23" s="67" t="e">
        <f>INDEX(#REF!,MATCH(H23,$C$6:$C$83,0))</f>
        <v>#REF!</v>
      </c>
      <c r="O23" s="67" t="e">
        <f>INDEX(#REF!,MATCH(H23,$C$6:$C$83,0))</f>
        <v>#REF!</v>
      </c>
      <c r="P23" s="67" t="e">
        <f>INDEX(#REF!,MATCH(H23,$C$6:$C$83,0))</f>
        <v>#REF!</v>
      </c>
      <c r="Q23" s="68" t="e">
        <f>INDEX(#REF!,MATCH(H23,$C$6:$C$83,0))&amp;""</f>
        <v>#REF!</v>
      </c>
      <c r="R23" s="68" t="str">
        <f t="shared" si="3"/>
        <v/>
      </c>
    </row>
    <row r="24" spans="2:18">
      <c r="B24" s="66">
        <v>19</v>
      </c>
      <c r="C24" s="69">
        <f t="shared" si="0"/>
        <v>1.9E-3</v>
      </c>
      <c r="D24" s="73"/>
      <c r="E24" s="73"/>
      <c r="F24" s="77"/>
      <c r="H24" s="70">
        <f t="shared" si="4"/>
        <v>7.0000000000000001E-3</v>
      </c>
      <c r="I24" s="6">
        <f t="shared" si="1"/>
        <v>0</v>
      </c>
      <c r="J24" s="6" t="e">
        <f>INDEX(#REF!,MATCH(H24,$C$6:$C$83,0))</f>
        <v>#REF!</v>
      </c>
      <c r="K24" s="6" t="str">
        <f t="shared" si="2"/>
        <v/>
      </c>
      <c r="L24" s="65" t="e">
        <f>INDEX(#REF!,MATCH(H24,$C$6:$C$83,0))</f>
        <v>#REF!</v>
      </c>
      <c r="M24" s="67" t="e">
        <f>INDEX(#REF!,MATCH(H24,$C$6:$C$83,0))</f>
        <v>#REF!</v>
      </c>
      <c r="N24" s="67" t="e">
        <f>INDEX(#REF!,MATCH(H24,$C$6:$C$83,0))</f>
        <v>#REF!</v>
      </c>
      <c r="O24" s="67" t="e">
        <f>INDEX(#REF!,MATCH(H24,$C$6:$C$83,0))</f>
        <v>#REF!</v>
      </c>
      <c r="P24" s="67" t="e">
        <f>INDEX(#REF!,MATCH(H24,$C$6:$C$83,0))</f>
        <v>#REF!</v>
      </c>
      <c r="Q24" s="68" t="e">
        <f>INDEX(#REF!,MATCH(H24,$C$6:$C$83,0))&amp;""</f>
        <v>#REF!</v>
      </c>
      <c r="R24" s="68" t="str">
        <f t="shared" si="3"/>
        <v/>
      </c>
    </row>
    <row r="25" spans="2:18">
      <c r="B25" s="66">
        <v>20</v>
      </c>
      <c r="C25" s="69">
        <f t="shared" si="0"/>
        <v>2E-3</v>
      </c>
      <c r="D25" s="73"/>
      <c r="E25" s="73"/>
      <c r="F25" s="77"/>
      <c r="H25" s="70">
        <f t="shared" si="4"/>
        <v>6.8999999999999999E-3</v>
      </c>
      <c r="I25" s="6">
        <f t="shared" si="1"/>
        <v>0</v>
      </c>
      <c r="J25" s="6" t="e">
        <f>INDEX(#REF!,MATCH(H25,$C$6:$C$83,0))</f>
        <v>#REF!</v>
      </c>
      <c r="K25" s="6" t="str">
        <f t="shared" si="2"/>
        <v/>
      </c>
      <c r="L25" s="65" t="e">
        <f>INDEX(#REF!,MATCH(H25,$C$6:$C$83,0))</f>
        <v>#REF!</v>
      </c>
      <c r="M25" s="67" t="e">
        <f>INDEX(#REF!,MATCH(H25,$C$6:$C$83,0))</f>
        <v>#REF!</v>
      </c>
      <c r="N25" s="67" t="e">
        <f>INDEX(#REF!,MATCH(H25,$C$6:$C$83,0))</f>
        <v>#REF!</v>
      </c>
      <c r="O25" s="67" t="e">
        <f>INDEX(#REF!,MATCH(H25,$C$6:$C$83,0))</f>
        <v>#REF!</v>
      </c>
      <c r="P25" s="67" t="e">
        <f>INDEX(#REF!,MATCH(H25,$C$6:$C$83,0))</f>
        <v>#REF!</v>
      </c>
      <c r="Q25" s="68" t="e">
        <f>INDEX(#REF!,MATCH(H25,$C$6:$C$83,0))&amp;""</f>
        <v>#REF!</v>
      </c>
      <c r="R25" s="68" t="str">
        <f t="shared" si="3"/>
        <v/>
      </c>
    </row>
    <row r="26" spans="2:18">
      <c r="B26" s="66">
        <v>21</v>
      </c>
      <c r="C26" s="69">
        <f t="shared" si="0"/>
        <v>2.0999999999999999E-3</v>
      </c>
      <c r="D26" s="73"/>
      <c r="E26" s="73"/>
      <c r="F26" s="77"/>
      <c r="H26" s="70">
        <f t="shared" si="4"/>
        <v>6.7999999999999996E-3</v>
      </c>
      <c r="I26" s="6">
        <f t="shared" si="1"/>
        <v>0</v>
      </c>
      <c r="J26" s="6" t="e">
        <f>INDEX(#REF!,MATCH(H26,$C$6:$C$83,0))</f>
        <v>#REF!</v>
      </c>
      <c r="K26" s="6" t="str">
        <f t="shared" si="2"/>
        <v/>
      </c>
      <c r="L26" s="65" t="e">
        <f>INDEX(#REF!,MATCH(H26,$C$6:$C$83,0))</f>
        <v>#REF!</v>
      </c>
      <c r="M26" s="67" t="e">
        <f>INDEX(#REF!,MATCH(H26,$C$6:$C$83,0))</f>
        <v>#REF!</v>
      </c>
      <c r="N26" s="67" t="e">
        <f>INDEX(#REF!,MATCH(H26,$C$6:$C$83,0))</f>
        <v>#REF!</v>
      </c>
      <c r="O26" s="67" t="e">
        <f>INDEX(#REF!,MATCH(H26,$C$6:$C$83,0))</f>
        <v>#REF!</v>
      </c>
      <c r="P26" s="67" t="e">
        <f>INDEX(#REF!,MATCH(H26,$C$6:$C$83,0))</f>
        <v>#REF!</v>
      </c>
      <c r="Q26" s="68" t="e">
        <f>INDEX(#REF!,MATCH(H26,$C$6:$C$83,0))&amp;""</f>
        <v>#REF!</v>
      </c>
      <c r="R26" s="68" t="str">
        <f t="shared" si="3"/>
        <v/>
      </c>
    </row>
    <row r="27" spans="2:18">
      <c r="B27" s="66">
        <v>22</v>
      </c>
      <c r="C27" s="69">
        <f t="shared" si="0"/>
        <v>2.2000000000000001E-3</v>
      </c>
      <c r="D27" s="73"/>
      <c r="E27" s="73"/>
      <c r="F27" s="77"/>
      <c r="H27" s="70">
        <f t="shared" si="4"/>
        <v>6.7000000000000002E-3</v>
      </c>
      <c r="I27" s="6">
        <f t="shared" si="1"/>
        <v>0</v>
      </c>
      <c r="J27" s="6" t="e">
        <f>INDEX(#REF!,MATCH(H27,$C$6:$C$83,0))</f>
        <v>#REF!</v>
      </c>
      <c r="K27" s="6" t="str">
        <f t="shared" si="2"/>
        <v/>
      </c>
      <c r="L27" s="65" t="e">
        <f>INDEX(#REF!,MATCH(H27,$C$6:$C$83,0))</f>
        <v>#REF!</v>
      </c>
      <c r="M27" s="67" t="e">
        <f>INDEX(#REF!,MATCH(H27,$C$6:$C$83,0))</f>
        <v>#REF!</v>
      </c>
      <c r="N27" s="67" t="e">
        <f>INDEX(#REF!,MATCH(H27,$C$6:$C$83,0))</f>
        <v>#REF!</v>
      </c>
      <c r="O27" s="67" t="e">
        <f>INDEX(#REF!,MATCH(H27,$C$6:$C$83,0))</f>
        <v>#REF!</v>
      </c>
      <c r="P27" s="67" t="e">
        <f>INDEX(#REF!,MATCH(H27,$C$6:$C$83,0))</f>
        <v>#REF!</v>
      </c>
      <c r="Q27" s="68" t="e">
        <f>INDEX(#REF!,MATCH(H27,$C$6:$C$83,0))&amp;""</f>
        <v>#REF!</v>
      </c>
      <c r="R27" s="68" t="str">
        <f t="shared" si="3"/>
        <v/>
      </c>
    </row>
    <row r="28" spans="2:18">
      <c r="B28" s="66">
        <v>23</v>
      </c>
      <c r="C28" s="69">
        <f t="shared" si="0"/>
        <v>2.3E-3</v>
      </c>
      <c r="D28" s="73"/>
      <c r="E28" s="73"/>
      <c r="F28" s="77"/>
      <c r="H28" s="70">
        <f t="shared" si="4"/>
        <v>6.6E-3</v>
      </c>
      <c r="I28" s="6">
        <f t="shared" si="1"/>
        <v>0</v>
      </c>
      <c r="J28" s="6" t="e">
        <f>INDEX(#REF!,MATCH(H28,$C$6:$C$83,0))</f>
        <v>#REF!</v>
      </c>
      <c r="K28" s="6" t="str">
        <f t="shared" si="2"/>
        <v/>
      </c>
      <c r="L28" s="65" t="e">
        <f>INDEX(#REF!,MATCH(H28,$C$6:$C$83,0))</f>
        <v>#REF!</v>
      </c>
      <c r="M28" s="67" t="e">
        <f>INDEX(#REF!,MATCH(H28,$C$6:$C$83,0))</f>
        <v>#REF!</v>
      </c>
      <c r="N28" s="67" t="e">
        <f>INDEX(#REF!,MATCH(H28,$C$6:$C$83,0))</f>
        <v>#REF!</v>
      </c>
      <c r="O28" s="67" t="e">
        <f>INDEX(#REF!,MATCH(H28,$C$6:$C$83,0))</f>
        <v>#REF!</v>
      </c>
      <c r="P28" s="67" t="e">
        <f>INDEX(#REF!,MATCH(H28,$C$6:$C$83,0))</f>
        <v>#REF!</v>
      </c>
      <c r="Q28" s="68" t="e">
        <f>INDEX(#REF!,MATCH(H28,$C$6:$C$83,0))&amp;""</f>
        <v>#REF!</v>
      </c>
      <c r="R28" s="68" t="str">
        <f t="shared" si="3"/>
        <v/>
      </c>
    </row>
    <row r="29" spans="2:18">
      <c r="B29" s="66">
        <v>24</v>
      </c>
      <c r="C29" s="69">
        <f t="shared" si="0"/>
        <v>2.3999999999999998E-3</v>
      </c>
      <c r="D29" s="73"/>
      <c r="E29" s="73"/>
      <c r="F29" s="77"/>
      <c r="H29" s="70">
        <f t="shared" si="4"/>
        <v>6.4999999999999997E-3</v>
      </c>
      <c r="I29" s="6">
        <f t="shared" si="1"/>
        <v>0</v>
      </c>
      <c r="J29" s="6" t="e">
        <f>INDEX(#REF!,MATCH(H29,$C$6:$C$83,0))</f>
        <v>#REF!</v>
      </c>
      <c r="K29" s="6" t="str">
        <f t="shared" si="2"/>
        <v/>
      </c>
      <c r="L29" s="65" t="e">
        <f>INDEX(#REF!,MATCH(H29,$C$6:$C$83,0))</f>
        <v>#REF!</v>
      </c>
      <c r="M29" s="67" t="e">
        <f>INDEX(#REF!,MATCH(H29,$C$6:$C$83,0))</f>
        <v>#REF!</v>
      </c>
      <c r="N29" s="67" t="e">
        <f>INDEX(#REF!,MATCH(H29,$C$6:$C$83,0))</f>
        <v>#REF!</v>
      </c>
      <c r="O29" s="67" t="e">
        <f>INDEX(#REF!,MATCH(H29,$C$6:$C$83,0))</f>
        <v>#REF!</v>
      </c>
      <c r="P29" s="67" t="e">
        <f>INDEX(#REF!,MATCH(H29,$C$6:$C$83,0))</f>
        <v>#REF!</v>
      </c>
      <c r="Q29" s="68" t="e">
        <f>INDEX(#REF!,MATCH(H29,$C$6:$C$83,0))&amp;""</f>
        <v>#REF!</v>
      </c>
      <c r="R29" s="68" t="str">
        <f t="shared" si="3"/>
        <v/>
      </c>
    </row>
    <row r="30" spans="2:18">
      <c r="B30" s="66">
        <v>25</v>
      </c>
      <c r="C30" s="69">
        <f t="shared" si="0"/>
        <v>2.5000000000000001E-3</v>
      </c>
      <c r="D30" s="73"/>
      <c r="E30" s="73"/>
      <c r="F30" s="77"/>
      <c r="H30" s="70">
        <f t="shared" si="4"/>
        <v>6.4000000000000003E-3</v>
      </c>
      <c r="I30" s="6">
        <f t="shared" si="1"/>
        <v>0</v>
      </c>
      <c r="J30" s="6" t="e">
        <f>INDEX(#REF!,MATCH(H30,$C$6:$C$83,0))</f>
        <v>#REF!</v>
      </c>
      <c r="K30" s="6" t="str">
        <f t="shared" si="2"/>
        <v/>
      </c>
      <c r="L30" s="65" t="e">
        <f>INDEX(#REF!,MATCH(H30,$C$6:$C$83,0))</f>
        <v>#REF!</v>
      </c>
      <c r="M30" s="67" t="e">
        <f>INDEX(#REF!,MATCH(H30,$C$6:$C$83,0))</f>
        <v>#REF!</v>
      </c>
      <c r="N30" s="67" t="e">
        <f>INDEX(#REF!,MATCH(H30,$C$6:$C$83,0))</f>
        <v>#REF!</v>
      </c>
      <c r="O30" s="67" t="e">
        <f>INDEX(#REF!,MATCH(H30,$C$6:$C$83,0))</f>
        <v>#REF!</v>
      </c>
      <c r="P30" s="67" t="e">
        <f>INDEX(#REF!,MATCH(H30,$C$6:$C$83,0))</f>
        <v>#REF!</v>
      </c>
      <c r="Q30" s="68" t="e">
        <f>INDEX(#REF!,MATCH(H30,$C$6:$C$83,0))&amp;""</f>
        <v>#REF!</v>
      </c>
      <c r="R30" s="68" t="str">
        <f t="shared" si="3"/>
        <v/>
      </c>
    </row>
    <row r="31" spans="2:18">
      <c r="B31" s="66">
        <v>26</v>
      </c>
      <c r="C31" s="69">
        <f t="shared" si="0"/>
        <v>2.5999999999999999E-3</v>
      </c>
      <c r="D31" s="73"/>
      <c r="E31" s="73"/>
      <c r="F31" s="77"/>
      <c r="H31" s="70">
        <f t="shared" si="4"/>
        <v>6.3E-3</v>
      </c>
      <c r="I31" s="6">
        <f t="shared" si="1"/>
        <v>0</v>
      </c>
      <c r="J31" s="6" t="e">
        <f>INDEX(#REF!,MATCH(H31,$C$6:$C$83,0))</f>
        <v>#REF!</v>
      </c>
      <c r="K31" s="6" t="str">
        <f t="shared" si="2"/>
        <v/>
      </c>
      <c r="L31" s="65" t="e">
        <f>INDEX(#REF!,MATCH(H31,$C$6:$C$83,0))</f>
        <v>#REF!</v>
      </c>
      <c r="M31" s="67" t="e">
        <f>INDEX(#REF!,MATCH(H31,$C$6:$C$83,0))</f>
        <v>#REF!</v>
      </c>
      <c r="N31" s="67" t="e">
        <f>INDEX(#REF!,MATCH(H31,$C$6:$C$83,0))</f>
        <v>#REF!</v>
      </c>
      <c r="O31" s="67" t="e">
        <f>INDEX(#REF!,MATCH(H31,$C$6:$C$83,0))</f>
        <v>#REF!</v>
      </c>
      <c r="P31" s="67" t="e">
        <f>INDEX(#REF!,MATCH(H31,$C$6:$C$83,0))</f>
        <v>#REF!</v>
      </c>
      <c r="Q31" s="68" t="e">
        <f>INDEX(#REF!,MATCH(H31,$C$6:$C$83,0))&amp;""</f>
        <v>#REF!</v>
      </c>
      <c r="R31" s="68" t="str">
        <f t="shared" si="3"/>
        <v/>
      </c>
    </row>
    <row r="32" spans="2:18">
      <c r="B32" s="66">
        <v>27</v>
      </c>
      <c r="C32" s="69">
        <f t="shared" si="0"/>
        <v>2.7000000000000001E-3</v>
      </c>
      <c r="D32" s="73"/>
      <c r="E32" s="73"/>
      <c r="F32" s="77"/>
      <c r="H32" s="70">
        <f t="shared" si="4"/>
        <v>6.1999999999999998E-3</v>
      </c>
      <c r="I32" s="6">
        <f t="shared" si="1"/>
        <v>0</v>
      </c>
      <c r="J32" s="6" t="e">
        <f>INDEX(#REF!,MATCH(H32,$C$6:$C$83,0))</f>
        <v>#REF!</v>
      </c>
      <c r="K32" s="6" t="str">
        <f t="shared" si="2"/>
        <v/>
      </c>
      <c r="L32" s="65" t="e">
        <f>INDEX(#REF!,MATCH(H32,$C$6:$C$83,0))</f>
        <v>#REF!</v>
      </c>
      <c r="M32" s="67" t="e">
        <f>INDEX(#REF!,MATCH(H32,$C$6:$C$83,0))</f>
        <v>#REF!</v>
      </c>
      <c r="N32" s="67" t="e">
        <f>INDEX(#REF!,MATCH(H32,$C$6:$C$83,0))</f>
        <v>#REF!</v>
      </c>
      <c r="O32" s="67" t="e">
        <f>INDEX(#REF!,MATCH(H32,$C$6:$C$83,0))</f>
        <v>#REF!</v>
      </c>
      <c r="P32" s="67" t="e">
        <f>INDEX(#REF!,MATCH(H32,$C$6:$C$83,0))</f>
        <v>#REF!</v>
      </c>
      <c r="Q32" s="68" t="e">
        <f>INDEX(#REF!,MATCH(H32,$C$6:$C$83,0))&amp;""</f>
        <v>#REF!</v>
      </c>
      <c r="R32" s="68" t="str">
        <f t="shared" si="3"/>
        <v/>
      </c>
    </row>
    <row r="33" spans="2:18">
      <c r="B33" s="66">
        <v>28</v>
      </c>
      <c r="C33" s="69">
        <f t="shared" si="0"/>
        <v>2.8E-3</v>
      </c>
      <c r="D33" s="73"/>
      <c r="E33" s="73"/>
      <c r="F33" s="77"/>
      <c r="H33" s="70">
        <f t="shared" si="4"/>
        <v>6.1000000000000004E-3</v>
      </c>
      <c r="I33" s="6">
        <f t="shared" si="1"/>
        <v>0</v>
      </c>
      <c r="J33" s="6" t="e">
        <f>INDEX(#REF!,MATCH(H33,$C$6:$C$83,0))</f>
        <v>#REF!</v>
      </c>
      <c r="K33" s="6" t="str">
        <f t="shared" si="2"/>
        <v/>
      </c>
      <c r="L33" s="65" t="e">
        <f>INDEX(#REF!,MATCH(H33,$C$6:$C$83,0))</f>
        <v>#REF!</v>
      </c>
      <c r="M33" s="67" t="e">
        <f>INDEX(#REF!,MATCH(H33,$C$6:$C$83,0))</f>
        <v>#REF!</v>
      </c>
      <c r="N33" s="67" t="e">
        <f>INDEX(#REF!,MATCH(H33,$C$6:$C$83,0))</f>
        <v>#REF!</v>
      </c>
      <c r="O33" s="67" t="e">
        <f>INDEX(#REF!,MATCH(H33,$C$6:$C$83,0))</f>
        <v>#REF!</v>
      </c>
      <c r="P33" s="67" t="e">
        <f>INDEX(#REF!,MATCH(H33,$C$6:$C$83,0))</f>
        <v>#REF!</v>
      </c>
      <c r="Q33" s="68" t="e">
        <f>INDEX(#REF!,MATCH(H33,$C$6:$C$83,0))&amp;""</f>
        <v>#REF!</v>
      </c>
      <c r="R33" s="68" t="str">
        <f t="shared" si="3"/>
        <v/>
      </c>
    </row>
    <row r="34" spans="2:18">
      <c r="B34" s="66">
        <v>29</v>
      </c>
      <c r="C34" s="69">
        <f t="shared" si="0"/>
        <v>2.8999999999999998E-3</v>
      </c>
      <c r="D34" s="73"/>
      <c r="E34" s="73"/>
      <c r="F34" s="77"/>
      <c r="H34" s="70">
        <f t="shared" si="4"/>
        <v>6.0000000000000001E-3</v>
      </c>
      <c r="I34" s="6">
        <f t="shared" si="1"/>
        <v>0</v>
      </c>
      <c r="J34" s="6" t="e">
        <f>INDEX(#REF!,MATCH(H34,$C$6:$C$83,0))</f>
        <v>#REF!</v>
      </c>
      <c r="K34" s="6" t="str">
        <f t="shared" si="2"/>
        <v/>
      </c>
      <c r="L34" s="65" t="e">
        <f>INDEX(#REF!,MATCH(H34,$C$6:$C$83,0))</f>
        <v>#REF!</v>
      </c>
      <c r="M34" s="67" t="e">
        <f>INDEX(#REF!,MATCH(H34,$C$6:$C$83,0))</f>
        <v>#REF!</v>
      </c>
      <c r="N34" s="67" t="e">
        <f>INDEX(#REF!,MATCH(H34,$C$6:$C$83,0))</f>
        <v>#REF!</v>
      </c>
      <c r="O34" s="67" t="e">
        <f>INDEX(#REF!,MATCH(H34,$C$6:$C$83,0))</f>
        <v>#REF!</v>
      </c>
      <c r="P34" s="67" t="e">
        <f>INDEX(#REF!,MATCH(H34,$C$6:$C$83,0))</f>
        <v>#REF!</v>
      </c>
      <c r="Q34" s="68" t="e">
        <f>INDEX(#REF!,MATCH(H34,$C$6:$C$83,0))&amp;""</f>
        <v>#REF!</v>
      </c>
      <c r="R34" s="68" t="str">
        <f t="shared" si="3"/>
        <v/>
      </c>
    </row>
    <row r="35" spans="2:18">
      <c r="B35" s="66">
        <v>30</v>
      </c>
      <c r="C35" s="69">
        <f t="shared" si="0"/>
        <v>3.0000000000000001E-3</v>
      </c>
      <c r="D35" s="73"/>
      <c r="E35" s="73"/>
      <c r="F35" s="77"/>
      <c r="H35" s="70">
        <f t="shared" si="4"/>
        <v>5.8999999999999999E-3</v>
      </c>
      <c r="I35" s="6">
        <f t="shared" si="1"/>
        <v>0</v>
      </c>
      <c r="J35" s="6" t="e">
        <f>INDEX(#REF!,MATCH(H35,$C$6:$C$83,0))</f>
        <v>#REF!</v>
      </c>
      <c r="K35" s="6" t="str">
        <f t="shared" si="2"/>
        <v/>
      </c>
      <c r="L35" s="65" t="e">
        <f>INDEX(#REF!,MATCH(H35,$C$6:$C$83,0))</f>
        <v>#REF!</v>
      </c>
      <c r="M35" s="67" t="e">
        <f>INDEX(#REF!,MATCH(H35,$C$6:$C$83,0))</f>
        <v>#REF!</v>
      </c>
      <c r="N35" s="67" t="e">
        <f>INDEX(#REF!,MATCH(H35,$C$6:$C$83,0))</f>
        <v>#REF!</v>
      </c>
      <c r="O35" s="67" t="e">
        <f>INDEX(#REF!,MATCH(H35,$C$6:$C$83,0))</f>
        <v>#REF!</v>
      </c>
      <c r="P35" s="67" t="e">
        <f>INDEX(#REF!,MATCH(H35,$C$6:$C$83,0))</f>
        <v>#REF!</v>
      </c>
      <c r="Q35" s="68" t="e">
        <f>INDEX(#REF!,MATCH(H35,$C$6:$C$83,0))&amp;""</f>
        <v>#REF!</v>
      </c>
      <c r="R35" s="68" t="str">
        <f t="shared" si="3"/>
        <v/>
      </c>
    </row>
    <row r="36" spans="2:18">
      <c r="B36" s="66">
        <v>31</v>
      </c>
      <c r="C36" s="69">
        <f t="shared" si="0"/>
        <v>3.0999999999999999E-3</v>
      </c>
      <c r="D36" s="73"/>
      <c r="E36" s="73"/>
      <c r="F36" s="77"/>
      <c r="H36" s="70">
        <f t="shared" si="4"/>
        <v>5.7999999999999996E-3</v>
      </c>
      <c r="I36" s="6">
        <f t="shared" si="1"/>
        <v>0</v>
      </c>
      <c r="J36" s="6" t="e">
        <f>INDEX(#REF!,MATCH(H36,$C$6:$C$83,0))</f>
        <v>#REF!</v>
      </c>
      <c r="K36" s="6" t="str">
        <f t="shared" si="2"/>
        <v/>
      </c>
      <c r="L36" s="65" t="e">
        <f>INDEX(#REF!,MATCH(H36,$C$6:$C$83,0))</f>
        <v>#REF!</v>
      </c>
      <c r="M36" s="67" t="e">
        <f>INDEX(#REF!,MATCH(H36,$C$6:$C$83,0))</f>
        <v>#REF!</v>
      </c>
      <c r="N36" s="67" t="e">
        <f>INDEX(#REF!,MATCH(H36,$C$6:$C$83,0))</f>
        <v>#REF!</v>
      </c>
      <c r="O36" s="67" t="e">
        <f>INDEX(#REF!,MATCH(H36,$C$6:$C$83,0))</f>
        <v>#REF!</v>
      </c>
      <c r="P36" s="67" t="e">
        <f>INDEX(#REF!,MATCH(H36,$C$6:$C$83,0))</f>
        <v>#REF!</v>
      </c>
      <c r="Q36" s="68" t="e">
        <f>INDEX(#REF!,MATCH(H36,$C$6:$C$83,0))&amp;""</f>
        <v>#REF!</v>
      </c>
      <c r="R36" s="68" t="str">
        <f t="shared" si="3"/>
        <v/>
      </c>
    </row>
    <row r="37" spans="2:18">
      <c r="B37" s="66">
        <v>32</v>
      </c>
      <c r="C37" s="69">
        <f t="shared" si="0"/>
        <v>3.2000000000000002E-3</v>
      </c>
      <c r="D37" s="73"/>
      <c r="E37" s="73"/>
      <c r="F37" s="77"/>
      <c r="H37" s="70">
        <f t="shared" si="4"/>
        <v>5.7000000000000002E-3</v>
      </c>
      <c r="I37" s="6">
        <f t="shared" si="1"/>
        <v>0</v>
      </c>
      <c r="J37" s="6" t="e">
        <f>INDEX(#REF!,MATCH(H37,$C$6:$C$83,0))</f>
        <v>#REF!</v>
      </c>
      <c r="K37" s="6" t="str">
        <f t="shared" si="2"/>
        <v/>
      </c>
      <c r="L37" s="65" t="e">
        <f>INDEX(#REF!,MATCH(H37,$C$6:$C$83,0))</f>
        <v>#REF!</v>
      </c>
      <c r="M37" s="67" t="e">
        <f>INDEX(#REF!,MATCH(H37,$C$6:$C$83,0))</f>
        <v>#REF!</v>
      </c>
      <c r="N37" s="67" t="e">
        <f>INDEX(#REF!,MATCH(H37,$C$6:$C$83,0))</f>
        <v>#REF!</v>
      </c>
      <c r="O37" s="67" t="e">
        <f>INDEX(#REF!,MATCH(H37,$C$6:$C$83,0))</f>
        <v>#REF!</v>
      </c>
      <c r="P37" s="67" t="e">
        <f>INDEX(#REF!,MATCH(H37,$C$6:$C$83,0))</f>
        <v>#REF!</v>
      </c>
      <c r="Q37" s="68" t="e">
        <f>INDEX(#REF!,MATCH(H37,$C$6:$C$83,0))&amp;""</f>
        <v>#REF!</v>
      </c>
      <c r="R37" s="68" t="str">
        <f t="shared" si="3"/>
        <v/>
      </c>
    </row>
    <row r="38" spans="2:18">
      <c r="B38" s="66">
        <v>33</v>
      </c>
      <c r="C38" s="69">
        <f t="shared" si="0"/>
        <v>3.3E-3</v>
      </c>
      <c r="D38" s="73"/>
      <c r="E38" s="73"/>
      <c r="F38" s="77"/>
      <c r="H38" s="70">
        <f t="shared" si="4"/>
        <v>5.5999999999999999E-3</v>
      </c>
      <c r="I38" s="6">
        <f t="shared" si="1"/>
        <v>0</v>
      </c>
      <c r="J38" s="6" t="e">
        <f>INDEX(#REF!,MATCH(H38,$C$6:$C$83,0))</f>
        <v>#REF!</v>
      </c>
      <c r="K38" s="6" t="str">
        <f t="shared" si="2"/>
        <v/>
      </c>
      <c r="L38" s="65" t="e">
        <f>INDEX(#REF!,MATCH(H38,$C$6:$C$83,0))</f>
        <v>#REF!</v>
      </c>
      <c r="M38" s="67" t="e">
        <f>INDEX(#REF!,MATCH(H38,$C$6:$C$83,0))</f>
        <v>#REF!</v>
      </c>
      <c r="N38" s="67" t="e">
        <f>INDEX(#REF!,MATCH(H38,$C$6:$C$83,0))</f>
        <v>#REF!</v>
      </c>
      <c r="O38" s="67" t="e">
        <f>INDEX(#REF!,MATCH(H38,$C$6:$C$83,0))</f>
        <v>#REF!</v>
      </c>
      <c r="P38" s="67" t="e">
        <f>INDEX(#REF!,MATCH(H38,$C$6:$C$83,0))</f>
        <v>#REF!</v>
      </c>
      <c r="Q38" s="68" t="e">
        <f>INDEX(#REF!,MATCH(H38,$C$6:$C$83,0))&amp;""</f>
        <v>#REF!</v>
      </c>
      <c r="R38" s="68" t="str">
        <f t="shared" si="3"/>
        <v/>
      </c>
    </row>
    <row r="39" spans="2:18">
      <c r="B39" s="66">
        <v>34</v>
      </c>
      <c r="C39" s="69">
        <f t="shared" si="0"/>
        <v>3.3999999999999998E-3</v>
      </c>
      <c r="D39" s="73"/>
      <c r="E39" s="73"/>
      <c r="F39" s="77"/>
      <c r="H39" s="70">
        <f t="shared" si="4"/>
        <v>5.4999999999999997E-3</v>
      </c>
      <c r="I39" s="6">
        <f t="shared" si="1"/>
        <v>0</v>
      </c>
      <c r="J39" s="6" t="e">
        <f>INDEX(#REF!,MATCH(H39,$C$6:$C$83,0))</f>
        <v>#REF!</v>
      </c>
      <c r="K39" s="6" t="str">
        <f t="shared" si="2"/>
        <v/>
      </c>
      <c r="L39" s="65" t="e">
        <f>INDEX(#REF!,MATCH(H39,$C$6:$C$83,0))</f>
        <v>#REF!</v>
      </c>
      <c r="M39" s="67" t="e">
        <f>INDEX(#REF!,MATCH(H39,$C$6:$C$83,0))</f>
        <v>#REF!</v>
      </c>
      <c r="N39" s="67" t="e">
        <f>INDEX(#REF!,MATCH(H39,$C$6:$C$83,0))</f>
        <v>#REF!</v>
      </c>
      <c r="O39" s="67" t="e">
        <f>INDEX(#REF!,MATCH(H39,$C$6:$C$83,0))</f>
        <v>#REF!</v>
      </c>
      <c r="P39" s="67" t="e">
        <f>INDEX(#REF!,MATCH(H39,$C$6:$C$83,0))</f>
        <v>#REF!</v>
      </c>
      <c r="Q39" s="68" t="e">
        <f>INDEX(#REF!,MATCH(H39,$C$6:$C$83,0))&amp;""</f>
        <v>#REF!</v>
      </c>
      <c r="R39" s="68" t="str">
        <f t="shared" si="3"/>
        <v/>
      </c>
    </row>
    <row r="40" spans="2:18">
      <c r="B40" s="66">
        <v>35</v>
      </c>
      <c r="C40" s="69">
        <f t="shared" si="0"/>
        <v>3.5000000000000001E-3</v>
      </c>
      <c r="D40" s="73"/>
      <c r="E40" s="73"/>
      <c r="F40" s="77"/>
      <c r="H40" s="70">
        <f t="shared" si="4"/>
        <v>5.4000000000000003E-3</v>
      </c>
      <c r="I40" s="6">
        <f t="shared" si="1"/>
        <v>0</v>
      </c>
      <c r="J40" s="6" t="e">
        <f>INDEX(#REF!,MATCH(H40,$C$6:$C$83,0))</f>
        <v>#REF!</v>
      </c>
      <c r="K40" s="6" t="str">
        <f t="shared" si="2"/>
        <v/>
      </c>
      <c r="L40" s="65" t="e">
        <f>INDEX(#REF!,MATCH(H40,$C$6:$C$83,0))</f>
        <v>#REF!</v>
      </c>
      <c r="M40" s="67" t="e">
        <f>INDEX(#REF!,MATCH(H40,$C$6:$C$83,0))</f>
        <v>#REF!</v>
      </c>
      <c r="N40" s="67" t="e">
        <f>INDEX(#REF!,MATCH(H40,$C$6:$C$83,0))</f>
        <v>#REF!</v>
      </c>
      <c r="O40" s="67" t="e">
        <f>INDEX(#REF!,MATCH(H40,$C$6:$C$83,0))</f>
        <v>#REF!</v>
      </c>
      <c r="P40" s="67" t="e">
        <f>INDEX(#REF!,MATCH(H40,$C$6:$C$83,0))</f>
        <v>#REF!</v>
      </c>
      <c r="Q40" s="68" t="e">
        <f>INDEX(#REF!,MATCH(H40,$C$6:$C$83,0))&amp;""</f>
        <v>#REF!</v>
      </c>
      <c r="R40" s="68" t="str">
        <f t="shared" si="3"/>
        <v/>
      </c>
    </row>
    <row r="41" spans="2:18">
      <c r="B41" s="66">
        <v>36</v>
      </c>
      <c r="C41" s="69">
        <f t="shared" si="0"/>
        <v>3.5999999999999999E-3</v>
      </c>
      <c r="D41" s="73"/>
      <c r="E41" s="73"/>
      <c r="F41" s="77"/>
      <c r="H41" s="70">
        <f t="shared" si="4"/>
        <v>5.3E-3</v>
      </c>
      <c r="I41" s="6">
        <f t="shared" si="1"/>
        <v>0</v>
      </c>
      <c r="J41" s="6" t="e">
        <f>INDEX(#REF!,MATCH(H41,$C$6:$C$83,0))</f>
        <v>#REF!</v>
      </c>
      <c r="K41" s="6" t="str">
        <f t="shared" si="2"/>
        <v/>
      </c>
      <c r="L41" s="65" t="e">
        <f>INDEX(#REF!,MATCH(H41,$C$6:$C$83,0))</f>
        <v>#REF!</v>
      </c>
      <c r="M41" s="67" t="e">
        <f>INDEX(#REF!,MATCH(H41,$C$6:$C$83,0))</f>
        <v>#REF!</v>
      </c>
      <c r="N41" s="67" t="e">
        <f>INDEX(#REF!,MATCH(H41,$C$6:$C$83,0))</f>
        <v>#REF!</v>
      </c>
      <c r="O41" s="67" t="e">
        <f>INDEX(#REF!,MATCH(H41,$C$6:$C$83,0))</f>
        <v>#REF!</v>
      </c>
      <c r="P41" s="67" t="e">
        <f>INDEX(#REF!,MATCH(H41,$C$6:$C$83,0))</f>
        <v>#REF!</v>
      </c>
      <c r="Q41" s="68" t="e">
        <f>INDEX(#REF!,MATCH(H41,$C$6:$C$83,0))&amp;""</f>
        <v>#REF!</v>
      </c>
      <c r="R41" s="68" t="str">
        <f t="shared" si="3"/>
        <v/>
      </c>
    </row>
    <row r="42" spans="2:18">
      <c r="B42" s="66">
        <v>37</v>
      </c>
      <c r="C42" s="69">
        <f t="shared" si="0"/>
        <v>3.7000000000000002E-3</v>
      </c>
      <c r="D42" s="73"/>
      <c r="E42" s="73"/>
      <c r="F42" s="77"/>
      <c r="H42" s="70">
        <f t="shared" si="4"/>
        <v>5.1999999999999998E-3</v>
      </c>
      <c r="I42" s="6">
        <f t="shared" si="1"/>
        <v>0</v>
      </c>
      <c r="J42" s="6" t="e">
        <f>INDEX(#REF!,MATCH(H42,$C$6:$C$83,0))</f>
        <v>#REF!</v>
      </c>
      <c r="K42" s="6" t="str">
        <f t="shared" si="2"/>
        <v/>
      </c>
      <c r="L42" s="65" t="e">
        <f>INDEX(#REF!,MATCH(H42,$C$6:$C$83,0))</f>
        <v>#REF!</v>
      </c>
      <c r="M42" s="67" t="e">
        <f>INDEX(#REF!,MATCH(H42,$C$6:$C$83,0))</f>
        <v>#REF!</v>
      </c>
      <c r="N42" s="67" t="e">
        <f>INDEX(#REF!,MATCH(H42,$C$6:$C$83,0))</f>
        <v>#REF!</v>
      </c>
      <c r="O42" s="67" t="e">
        <f>INDEX(#REF!,MATCH(H42,$C$6:$C$83,0))</f>
        <v>#REF!</v>
      </c>
      <c r="P42" s="67" t="e">
        <f>INDEX(#REF!,MATCH(H42,$C$6:$C$83,0))</f>
        <v>#REF!</v>
      </c>
      <c r="Q42" s="68" t="e">
        <f>INDEX(#REF!,MATCH(H42,$C$6:$C$83,0))&amp;""</f>
        <v>#REF!</v>
      </c>
      <c r="R42" s="68" t="str">
        <f t="shared" si="3"/>
        <v/>
      </c>
    </row>
    <row r="43" spans="2:18">
      <c r="B43" s="66">
        <v>38</v>
      </c>
      <c r="C43" s="69">
        <f t="shared" si="0"/>
        <v>3.8E-3</v>
      </c>
      <c r="D43" s="73"/>
      <c r="E43" s="73"/>
      <c r="F43" s="77"/>
      <c r="H43" s="70">
        <f t="shared" si="4"/>
        <v>5.1000000000000004E-3</v>
      </c>
      <c r="I43" s="6">
        <f t="shared" si="1"/>
        <v>0</v>
      </c>
      <c r="J43" s="6" t="e">
        <f>INDEX(#REF!,MATCH(H43,$C$6:$C$83,0))</f>
        <v>#REF!</v>
      </c>
      <c r="K43" s="6" t="str">
        <f t="shared" si="2"/>
        <v/>
      </c>
      <c r="L43" s="65" t="e">
        <f>INDEX(#REF!,MATCH(H43,$C$6:$C$83,0))</f>
        <v>#REF!</v>
      </c>
      <c r="M43" s="67" t="e">
        <f>INDEX(#REF!,MATCH(H43,$C$6:$C$83,0))</f>
        <v>#REF!</v>
      </c>
      <c r="N43" s="67" t="e">
        <f>INDEX(#REF!,MATCH(H43,$C$6:$C$83,0))</f>
        <v>#REF!</v>
      </c>
      <c r="O43" s="67" t="e">
        <f>INDEX(#REF!,MATCH(H43,$C$6:$C$83,0))</f>
        <v>#REF!</v>
      </c>
      <c r="P43" s="67" t="e">
        <f>INDEX(#REF!,MATCH(H43,$C$6:$C$83,0))</f>
        <v>#REF!</v>
      </c>
      <c r="Q43" s="68" t="e">
        <f>INDEX(#REF!,MATCH(H43,$C$6:$C$83,0))&amp;""</f>
        <v>#REF!</v>
      </c>
      <c r="R43" s="68" t="str">
        <f t="shared" si="3"/>
        <v/>
      </c>
    </row>
    <row r="44" spans="2:18">
      <c r="B44" s="66">
        <v>39</v>
      </c>
      <c r="C44" s="69">
        <f t="shared" si="0"/>
        <v>3.8999999999999998E-3</v>
      </c>
      <c r="D44" s="73"/>
      <c r="E44" s="73"/>
      <c r="F44" s="77"/>
      <c r="H44" s="70">
        <f t="shared" si="4"/>
        <v>5.0000000000000001E-3</v>
      </c>
      <c r="I44" s="6">
        <f t="shared" si="1"/>
        <v>0</v>
      </c>
      <c r="J44" s="6" t="e">
        <f>INDEX(#REF!,MATCH(H44,$C$6:$C$83,0))</f>
        <v>#REF!</v>
      </c>
      <c r="K44" s="6" t="str">
        <f t="shared" si="2"/>
        <v/>
      </c>
      <c r="L44" s="65" t="e">
        <f>INDEX(#REF!,MATCH(H44,$C$6:$C$83,0))</f>
        <v>#REF!</v>
      </c>
      <c r="M44" s="67" t="e">
        <f>INDEX(#REF!,MATCH(H44,$C$6:$C$83,0))</f>
        <v>#REF!</v>
      </c>
      <c r="N44" s="67" t="e">
        <f>INDEX(#REF!,MATCH(H44,$C$6:$C$83,0))</f>
        <v>#REF!</v>
      </c>
      <c r="O44" s="67" t="e">
        <f>INDEX(#REF!,MATCH(H44,$C$6:$C$83,0))</f>
        <v>#REF!</v>
      </c>
      <c r="P44" s="67" t="e">
        <f>INDEX(#REF!,MATCH(H44,$C$6:$C$83,0))</f>
        <v>#REF!</v>
      </c>
      <c r="Q44" s="68" t="e">
        <f>INDEX(#REF!,MATCH(H44,$C$6:$C$83,0))&amp;""</f>
        <v>#REF!</v>
      </c>
      <c r="R44" s="68" t="str">
        <f t="shared" si="3"/>
        <v/>
      </c>
    </row>
    <row r="45" spans="2:18">
      <c r="B45" s="66">
        <v>40</v>
      </c>
      <c r="C45" s="69">
        <f t="shared" si="0"/>
        <v>4.0000000000000001E-3</v>
      </c>
      <c r="D45" s="73"/>
      <c r="E45" s="73"/>
      <c r="F45" s="77"/>
      <c r="H45" s="70">
        <f t="shared" si="4"/>
        <v>4.8999999999999998E-3</v>
      </c>
      <c r="I45" s="6">
        <f t="shared" si="1"/>
        <v>0</v>
      </c>
      <c r="J45" s="6" t="e">
        <f>INDEX(#REF!,MATCH(H45,$C$6:$C$83,0))</f>
        <v>#REF!</v>
      </c>
      <c r="K45" s="6" t="str">
        <f t="shared" si="2"/>
        <v/>
      </c>
      <c r="L45" s="65" t="e">
        <f>INDEX(#REF!,MATCH(H45,$C$6:$C$83,0))</f>
        <v>#REF!</v>
      </c>
      <c r="M45" s="67" t="e">
        <f>INDEX(#REF!,MATCH(H45,$C$6:$C$83,0))</f>
        <v>#REF!</v>
      </c>
      <c r="N45" s="67" t="e">
        <f>INDEX(#REF!,MATCH(H45,$C$6:$C$83,0))</f>
        <v>#REF!</v>
      </c>
      <c r="O45" s="67" t="e">
        <f>INDEX(#REF!,MATCH(H45,$C$6:$C$83,0))</f>
        <v>#REF!</v>
      </c>
      <c r="P45" s="67" t="e">
        <f>INDEX(#REF!,MATCH(H45,$C$6:$C$83,0))</f>
        <v>#REF!</v>
      </c>
      <c r="Q45" s="68" t="e">
        <f>INDEX(#REF!,MATCH(H45,$C$6:$C$83,0))&amp;""</f>
        <v>#REF!</v>
      </c>
      <c r="R45" s="68" t="str">
        <f t="shared" si="3"/>
        <v/>
      </c>
    </row>
    <row r="46" spans="2:18">
      <c r="B46" s="66">
        <v>41</v>
      </c>
      <c r="C46" s="69">
        <f t="shared" si="0"/>
        <v>4.1000000000000003E-3</v>
      </c>
      <c r="D46" s="73"/>
      <c r="E46" s="73"/>
      <c r="F46" s="77"/>
      <c r="H46" s="70">
        <f t="shared" si="4"/>
        <v>4.7999999999999996E-3</v>
      </c>
      <c r="I46" s="6">
        <f t="shared" si="1"/>
        <v>0</v>
      </c>
      <c r="J46" s="6" t="e">
        <f>INDEX(#REF!,MATCH(H46,$C$6:$C$83,0))</f>
        <v>#REF!</v>
      </c>
      <c r="K46" s="6" t="str">
        <f t="shared" si="2"/>
        <v/>
      </c>
      <c r="L46" s="65" t="e">
        <f>INDEX(#REF!,MATCH(H46,$C$6:$C$83,0))</f>
        <v>#REF!</v>
      </c>
      <c r="M46" s="67" t="e">
        <f>INDEX(#REF!,MATCH(H46,$C$6:$C$83,0))</f>
        <v>#REF!</v>
      </c>
      <c r="N46" s="67" t="e">
        <f>INDEX(#REF!,MATCH(H46,$C$6:$C$83,0))</f>
        <v>#REF!</v>
      </c>
      <c r="O46" s="67" t="e">
        <f>INDEX(#REF!,MATCH(H46,$C$6:$C$83,0))</f>
        <v>#REF!</v>
      </c>
      <c r="P46" s="67" t="e">
        <f>INDEX(#REF!,MATCH(H46,$C$6:$C$83,0))</f>
        <v>#REF!</v>
      </c>
      <c r="Q46" s="68" t="e">
        <f>INDEX(#REF!,MATCH(H46,$C$6:$C$83,0))&amp;""</f>
        <v>#REF!</v>
      </c>
      <c r="R46" s="68" t="str">
        <f t="shared" si="3"/>
        <v/>
      </c>
    </row>
    <row r="47" spans="2:18">
      <c r="B47" s="66">
        <v>42</v>
      </c>
      <c r="C47" s="69">
        <f t="shared" si="0"/>
        <v>4.1999999999999997E-3</v>
      </c>
      <c r="D47" s="73"/>
      <c r="E47" s="73"/>
      <c r="F47" s="77"/>
      <c r="H47" s="70">
        <f t="shared" si="4"/>
        <v>4.7000000000000002E-3</v>
      </c>
      <c r="I47" s="6">
        <f t="shared" si="1"/>
        <v>0</v>
      </c>
      <c r="J47" s="6" t="e">
        <f>INDEX(#REF!,MATCH(H47,$C$6:$C$83,0))</f>
        <v>#REF!</v>
      </c>
      <c r="K47" s="6" t="str">
        <f t="shared" si="2"/>
        <v/>
      </c>
      <c r="L47" s="65" t="e">
        <f>INDEX(#REF!,MATCH(H47,$C$6:$C$83,0))</f>
        <v>#REF!</v>
      </c>
      <c r="M47" s="67" t="e">
        <f>INDEX(#REF!,MATCH(H47,$C$6:$C$83,0))</f>
        <v>#REF!</v>
      </c>
      <c r="N47" s="67" t="e">
        <f>INDEX(#REF!,MATCH(H47,$C$6:$C$83,0))</f>
        <v>#REF!</v>
      </c>
      <c r="O47" s="67" t="e">
        <f>INDEX(#REF!,MATCH(H47,$C$6:$C$83,0))</f>
        <v>#REF!</v>
      </c>
      <c r="P47" s="67" t="e">
        <f>INDEX(#REF!,MATCH(H47,$C$6:$C$83,0))</f>
        <v>#REF!</v>
      </c>
      <c r="Q47" s="68" t="e">
        <f>INDEX(#REF!,MATCH(H47,$C$6:$C$83,0))&amp;""</f>
        <v>#REF!</v>
      </c>
      <c r="R47" s="68" t="str">
        <f t="shared" si="3"/>
        <v/>
      </c>
    </row>
    <row r="48" spans="2:18">
      <c r="B48" s="66">
        <v>43</v>
      </c>
      <c r="C48" s="69">
        <f t="shared" si="0"/>
        <v>4.3E-3</v>
      </c>
      <c r="D48" s="73"/>
      <c r="E48" s="73"/>
      <c r="F48" s="77"/>
      <c r="H48" s="70">
        <f t="shared" si="4"/>
        <v>4.5999999999999999E-3</v>
      </c>
      <c r="I48" s="6">
        <f t="shared" si="1"/>
        <v>0</v>
      </c>
      <c r="J48" s="6" t="e">
        <f>INDEX(#REF!,MATCH(H48,$C$6:$C$83,0))</f>
        <v>#REF!</v>
      </c>
      <c r="K48" s="6" t="str">
        <f t="shared" si="2"/>
        <v/>
      </c>
      <c r="L48" s="65" t="e">
        <f>INDEX(#REF!,MATCH(H48,$C$6:$C$83,0))</f>
        <v>#REF!</v>
      </c>
      <c r="M48" s="67" t="e">
        <f>INDEX(#REF!,MATCH(H48,$C$6:$C$83,0))</f>
        <v>#REF!</v>
      </c>
      <c r="N48" s="67" t="e">
        <f>INDEX(#REF!,MATCH(H48,$C$6:$C$83,0))</f>
        <v>#REF!</v>
      </c>
      <c r="O48" s="67" t="e">
        <f>INDEX(#REF!,MATCH(H48,$C$6:$C$83,0))</f>
        <v>#REF!</v>
      </c>
      <c r="P48" s="67" t="e">
        <f>INDEX(#REF!,MATCH(H48,$C$6:$C$83,0))</f>
        <v>#REF!</v>
      </c>
      <c r="Q48" s="68" t="e">
        <f>INDEX(#REF!,MATCH(H48,$C$6:$C$83,0))&amp;""</f>
        <v>#REF!</v>
      </c>
      <c r="R48" s="68" t="str">
        <f t="shared" si="3"/>
        <v/>
      </c>
    </row>
    <row r="49" spans="2:18">
      <c r="B49" s="66">
        <v>44</v>
      </c>
      <c r="C49" s="69">
        <f t="shared" si="0"/>
        <v>4.4000000000000003E-3</v>
      </c>
      <c r="D49" s="73"/>
      <c r="E49" s="73"/>
      <c r="F49" s="77"/>
      <c r="H49" s="70">
        <f t="shared" si="4"/>
        <v>4.4999999999999997E-3</v>
      </c>
      <c r="I49" s="6">
        <f t="shared" si="1"/>
        <v>0</v>
      </c>
      <c r="J49" s="6" t="e">
        <f>INDEX(#REF!,MATCH(H49,$C$6:$C$83,0))</f>
        <v>#REF!</v>
      </c>
      <c r="K49" s="6" t="str">
        <f t="shared" si="2"/>
        <v/>
      </c>
      <c r="L49" s="65" t="e">
        <f>INDEX(#REF!,MATCH(H49,$C$6:$C$83,0))</f>
        <v>#REF!</v>
      </c>
      <c r="M49" s="67" t="e">
        <f>INDEX(#REF!,MATCH(H49,$C$6:$C$83,0))</f>
        <v>#REF!</v>
      </c>
      <c r="N49" s="67" t="e">
        <f>INDEX(#REF!,MATCH(H49,$C$6:$C$83,0))</f>
        <v>#REF!</v>
      </c>
      <c r="O49" s="67" t="e">
        <f>INDEX(#REF!,MATCH(H49,$C$6:$C$83,0))</f>
        <v>#REF!</v>
      </c>
      <c r="P49" s="67" t="e">
        <f>INDEX(#REF!,MATCH(H49,$C$6:$C$83,0))</f>
        <v>#REF!</v>
      </c>
      <c r="Q49" s="68" t="e">
        <f>INDEX(#REF!,MATCH(H49,$C$6:$C$83,0))&amp;""</f>
        <v>#REF!</v>
      </c>
      <c r="R49" s="68" t="str">
        <f t="shared" si="3"/>
        <v/>
      </c>
    </row>
    <row r="50" spans="2:18">
      <c r="B50" s="66">
        <v>45</v>
      </c>
      <c r="C50" s="69">
        <f t="shared" si="0"/>
        <v>4.4999999999999997E-3</v>
      </c>
      <c r="D50" s="73"/>
      <c r="E50" s="73"/>
      <c r="F50" s="77"/>
      <c r="H50" s="70">
        <f t="shared" si="4"/>
        <v>4.4000000000000003E-3</v>
      </c>
      <c r="I50" s="6">
        <f t="shared" si="1"/>
        <v>0</v>
      </c>
      <c r="J50" s="6" t="e">
        <f>INDEX(#REF!,MATCH(H50,$C$6:$C$83,0))</f>
        <v>#REF!</v>
      </c>
      <c r="K50" s="6" t="str">
        <f t="shared" si="2"/>
        <v/>
      </c>
      <c r="L50" s="65" t="e">
        <f>INDEX(#REF!,MATCH(H50,$C$6:$C$83,0))</f>
        <v>#REF!</v>
      </c>
      <c r="M50" s="67" t="e">
        <f>INDEX(#REF!,MATCH(H50,$C$6:$C$83,0))</f>
        <v>#REF!</v>
      </c>
      <c r="N50" s="67" t="e">
        <f>INDEX(#REF!,MATCH(H50,$C$6:$C$83,0))</f>
        <v>#REF!</v>
      </c>
      <c r="O50" s="67" t="e">
        <f>INDEX(#REF!,MATCH(H50,$C$6:$C$83,0))</f>
        <v>#REF!</v>
      </c>
      <c r="P50" s="67" t="e">
        <f>INDEX(#REF!,MATCH(H50,$C$6:$C$83,0))</f>
        <v>#REF!</v>
      </c>
      <c r="Q50" s="68" t="e">
        <f>INDEX(#REF!,MATCH(H50,$C$6:$C$83,0))&amp;""</f>
        <v>#REF!</v>
      </c>
      <c r="R50" s="68" t="str">
        <f t="shared" si="3"/>
        <v/>
      </c>
    </row>
    <row r="51" spans="2:18">
      <c r="B51" s="66">
        <v>46</v>
      </c>
      <c r="C51" s="69">
        <f t="shared" si="0"/>
        <v>4.5999999999999999E-3</v>
      </c>
      <c r="D51" s="73"/>
      <c r="E51" s="73"/>
      <c r="F51" s="77"/>
      <c r="H51" s="70">
        <f t="shared" si="4"/>
        <v>4.3E-3</v>
      </c>
      <c r="I51" s="6">
        <f t="shared" si="1"/>
        <v>0</v>
      </c>
      <c r="J51" s="6" t="e">
        <f>INDEX(#REF!,MATCH(H51,$C$6:$C$83,0))</f>
        <v>#REF!</v>
      </c>
      <c r="K51" s="6" t="str">
        <f t="shared" si="2"/>
        <v/>
      </c>
      <c r="L51" s="65" t="e">
        <f>INDEX(#REF!,MATCH(H51,$C$6:$C$83,0))</f>
        <v>#REF!</v>
      </c>
      <c r="M51" s="67" t="e">
        <f>INDEX(#REF!,MATCH(H51,$C$6:$C$83,0))</f>
        <v>#REF!</v>
      </c>
      <c r="N51" s="67" t="e">
        <f>INDEX(#REF!,MATCH(H51,$C$6:$C$83,0))</f>
        <v>#REF!</v>
      </c>
      <c r="O51" s="67" t="e">
        <f>INDEX(#REF!,MATCH(H51,$C$6:$C$83,0))</f>
        <v>#REF!</v>
      </c>
      <c r="P51" s="67" t="e">
        <f>INDEX(#REF!,MATCH(H51,$C$6:$C$83,0))</f>
        <v>#REF!</v>
      </c>
      <c r="Q51" s="68" t="e">
        <f>INDEX(#REF!,MATCH(H51,$C$6:$C$83,0))&amp;""</f>
        <v>#REF!</v>
      </c>
      <c r="R51" s="68" t="str">
        <f t="shared" si="3"/>
        <v/>
      </c>
    </row>
    <row r="52" spans="2:18">
      <c r="B52" s="66">
        <v>47</v>
      </c>
      <c r="C52" s="69">
        <f t="shared" si="0"/>
        <v>4.7000000000000002E-3</v>
      </c>
      <c r="D52" s="73"/>
      <c r="E52" s="73"/>
      <c r="F52" s="77"/>
      <c r="H52" s="70">
        <f t="shared" si="4"/>
        <v>4.1999999999999997E-3</v>
      </c>
      <c r="I52" s="6">
        <f t="shared" si="1"/>
        <v>0</v>
      </c>
      <c r="J52" s="6" t="e">
        <f>INDEX(#REF!,MATCH(H52,$C$6:$C$83,0))</f>
        <v>#REF!</v>
      </c>
      <c r="K52" s="6" t="str">
        <f t="shared" si="2"/>
        <v/>
      </c>
      <c r="L52" s="65" t="e">
        <f>INDEX(#REF!,MATCH(H52,$C$6:$C$83,0))</f>
        <v>#REF!</v>
      </c>
      <c r="M52" s="67" t="e">
        <f>INDEX(#REF!,MATCH(H52,$C$6:$C$83,0))</f>
        <v>#REF!</v>
      </c>
      <c r="N52" s="67" t="e">
        <f>INDEX(#REF!,MATCH(H52,$C$6:$C$83,0))</f>
        <v>#REF!</v>
      </c>
      <c r="O52" s="67" t="e">
        <f>INDEX(#REF!,MATCH(H52,$C$6:$C$83,0))</f>
        <v>#REF!</v>
      </c>
      <c r="P52" s="67" t="e">
        <f>INDEX(#REF!,MATCH(H52,$C$6:$C$83,0))</f>
        <v>#REF!</v>
      </c>
      <c r="Q52" s="68" t="e">
        <f>INDEX(#REF!,MATCH(H52,$C$6:$C$83,0))&amp;""</f>
        <v>#REF!</v>
      </c>
      <c r="R52" s="68" t="str">
        <f t="shared" si="3"/>
        <v/>
      </c>
    </row>
    <row r="53" spans="2:18">
      <c r="B53" s="66">
        <v>48</v>
      </c>
      <c r="C53" s="69">
        <f t="shared" si="0"/>
        <v>4.7999999999999996E-3</v>
      </c>
      <c r="D53" s="73"/>
      <c r="E53" s="73"/>
      <c r="F53" s="77"/>
      <c r="H53" s="70">
        <f t="shared" si="4"/>
        <v>4.1000000000000003E-3</v>
      </c>
      <c r="I53" s="6">
        <f t="shared" si="1"/>
        <v>0</v>
      </c>
      <c r="J53" s="6" t="e">
        <f>INDEX(#REF!,MATCH(H53,$C$6:$C$83,0))</f>
        <v>#REF!</v>
      </c>
      <c r="K53" s="6" t="str">
        <f t="shared" si="2"/>
        <v/>
      </c>
      <c r="L53" s="65" t="e">
        <f>INDEX(#REF!,MATCH(H53,$C$6:$C$83,0))</f>
        <v>#REF!</v>
      </c>
      <c r="M53" s="67" t="e">
        <f>INDEX(#REF!,MATCH(H53,$C$6:$C$83,0))</f>
        <v>#REF!</v>
      </c>
      <c r="N53" s="67" t="e">
        <f>INDEX(#REF!,MATCH(H53,$C$6:$C$83,0))</f>
        <v>#REF!</v>
      </c>
      <c r="O53" s="67" t="e">
        <f>INDEX(#REF!,MATCH(H53,$C$6:$C$83,0))</f>
        <v>#REF!</v>
      </c>
      <c r="P53" s="67" t="e">
        <f>INDEX(#REF!,MATCH(H53,$C$6:$C$83,0))</f>
        <v>#REF!</v>
      </c>
      <c r="Q53" s="68" t="e">
        <f>INDEX(#REF!,MATCH(H53,$C$6:$C$83,0))&amp;""</f>
        <v>#REF!</v>
      </c>
      <c r="R53" s="68" t="str">
        <f t="shared" si="3"/>
        <v/>
      </c>
    </row>
    <row r="54" spans="2:18">
      <c r="B54" s="66">
        <v>49</v>
      </c>
      <c r="C54" s="69">
        <f t="shared" si="0"/>
        <v>4.8999999999999998E-3</v>
      </c>
      <c r="D54" s="73"/>
      <c r="E54" s="73"/>
      <c r="F54" s="77"/>
      <c r="H54" s="70">
        <f t="shared" si="4"/>
        <v>4.0000000000000001E-3</v>
      </c>
      <c r="I54" s="6">
        <f t="shared" si="1"/>
        <v>0</v>
      </c>
      <c r="J54" s="6" t="e">
        <f>INDEX(#REF!,MATCH(H54,$C$6:$C$83,0))</f>
        <v>#REF!</v>
      </c>
      <c r="K54" s="6" t="str">
        <f t="shared" si="2"/>
        <v/>
      </c>
      <c r="L54" s="65" t="e">
        <f>INDEX(#REF!,MATCH(H54,$C$6:$C$83,0))</f>
        <v>#REF!</v>
      </c>
      <c r="M54" s="67" t="e">
        <f>INDEX(#REF!,MATCH(H54,$C$6:$C$83,0))</f>
        <v>#REF!</v>
      </c>
      <c r="N54" s="67" t="e">
        <f>INDEX(#REF!,MATCH(H54,$C$6:$C$83,0))</f>
        <v>#REF!</v>
      </c>
      <c r="O54" s="67" t="e">
        <f>INDEX(#REF!,MATCH(H54,$C$6:$C$83,0))</f>
        <v>#REF!</v>
      </c>
      <c r="P54" s="67" t="e">
        <f>INDEX(#REF!,MATCH(H54,$C$6:$C$83,0))</f>
        <v>#REF!</v>
      </c>
      <c r="Q54" s="68" t="e">
        <f>INDEX(#REF!,MATCH(H54,$C$6:$C$83,0))&amp;""</f>
        <v>#REF!</v>
      </c>
      <c r="R54" s="68" t="str">
        <f t="shared" si="3"/>
        <v/>
      </c>
    </row>
    <row r="55" spans="2:18">
      <c r="B55" s="66">
        <v>50</v>
      </c>
      <c r="C55" s="69">
        <f t="shared" si="0"/>
        <v>5.0000000000000001E-3</v>
      </c>
      <c r="D55" s="73"/>
      <c r="E55" s="73"/>
      <c r="F55" s="77"/>
      <c r="H55" s="70">
        <f t="shared" si="4"/>
        <v>3.8999999999999998E-3</v>
      </c>
      <c r="I55" s="6">
        <f t="shared" si="1"/>
        <v>0</v>
      </c>
      <c r="J55" s="6" t="e">
        <f>INDEX(#REF!,MATCH(H55,$C$6:$C$83,0))</f>
        <v>#REF!</v>
      </c>
      <c r="K55" s="6" t="str">
        <f t="shared" si="2"/>
        <v/>
      </c>
      <c r="L55" s="65" t="e">
        <f>INDEX(#REF!,MATCH(H55,$C$6:$C$83,0))</f>
        <v>#REF!</v>
      </c>
      <c r="M55" s="67" t="e">
        <f>INDEX(#REF!,MATCH(H55,$C$6:$C$83,0))</f>
        <v>#REF!</v>
      </c>
      <c r="N55" s="67" t="e">
        <f>INDEX(#REF!,MATCH(H55,$C$6:$C$83,0))</f>
        <v>#REF!</v>
      </c>
      <c r="O55" s="67" t="e">
        <f>INDEX(#REF!,MATCH(H55,$C$6:$C$83,0))</f>
        <v>#REF!</v>
      </c>
      <c r="P55" s="67" t="e">
        <f>INDEX(#REF!,MATCH(H55,$C$6:$C$83,0))</f>
        <v>#REF!</v>
      </c>
      <c r="Q55" s="68" t="e">
        <f>INDEX(#REF!,MATCH(H55,$C$6:$C$83,0))&amp;""</f>
        <v>#REF!</v>
      </c>
      <c r="R55" s="68" t="str">
        <f t="shared" si="3"/>
        <v/>
      </c>
    </row>
    <row r="56" spans="2:18">
      <c r="B56" s="66">
        <v>51</v>
      </c>
      <c r="C56" s="69">
        <f t="shared" si="0"/>
        <v>5.1000000000000004E-3</v>
      </c>
      <c r="D56" s="73"/>
      <c r="E56" s="73"/>
      <c r="F56" s="77"/>
      <c r="H56" s="70">
        <f t="shared" si="4"/>
        <v>3.8E-3</v>
      </c>
      <c r="I56" s="6">
        <f t="shared" si="1"/>
        <v>0</v>
      </c>
      <c r="J56" s="6" t="e">
        <f>INDEX(#REF!,MATCH(H56,$C$6:$C$83,0))</f>
        <v>#REF!</v>
      </c>
      <c r="K56" s="6" t="str">
        <f t="shared" si="2"/>
        <v/>
      </c>
      <c r="L56" s="65" t="e">
        <f>INDEX(#REF!,MATCH(H56,$C$6:$C$83,0))</f>
        <v>#REF!</v>
      </c>
      <c r="M56" s="67" t="e">
        <f>INDEX(#REF!,MATCH(H56,$C$6:$C$83,0))</f>
        <v>#REF!</v>
      </c>
      <c r="N56" s="67" t="e">
        <f>INDEX(#REF!,MATCH(H56,$C$6:$C$83,0))</f>
        <v>#REF!</v>
      </c>
      <c r="O56" s="67" t="e">
        <f>INDEX(#REF!,MATCH(H56,$C$6:$C$83,0))</f>
        <v>#REF!</v>
      </c>
      <c r="P56" s="67" t="e">
        <f>INDEX(#REF!,MATCH(H56,$C$6:$C$83,0))</f>
        <v>#REF!</v>
      </c>
      <c r="Q56" s="68" t="e">
        <f>INDEX(#REF!,MATCH(H56,$C$6:$C$83,0))&amp;""</f>
        <v>#REF!</v>
      </c>
      <c r="R56" s="68" t="str">
        <f t="shared" si="3"/>
        <v/>
      </c>
    </row>
    <row r="57" spans="2:18">
      <c r="B57" s="66">
        <v>52</v>
      </c>
      <c r="C57" s="69">
        <f t="shared" si="0"/>
        <v>5.1999999999999998E-3</v>
      </c>
      <c r="D57" s="73"/>
      <c r="E57" s="78"/>
      <c r="F57" s="79"/>
      <c r="H57" s="70">
        <f t="shared" si="4"/>
        <v>3.7000000000000002E-3</v>
      </c>
      <c r="I57" s="6">
        <f t="shared" si="1"/>
        <v>0</v>
      </c>
      <c r="J57" s="6" t="e">
        <f>INDEX(#REF!,MATCH(H57,$C$6:$C$83,0))</f>
        <v>#REF!</v>
      </c>
      <c r="K57" s="6" t="str">
        <f t="shared" si="2"/>
        <v/>
      </c>
      <c r="L57" s="65" t="e">
        <f>INDEX(#REF!,MATCH(H57,$C$6:$C$83,0))</f>
        <v>#REF!</v>
      </c>
      <c r="M57" s="67" t="e">
        <f>INDEX(#REF!,MATCH(H57,$C$6:$C$83,0))</f>
        <v>#REF!</v>
      </c>
      <c r="N57" s="67" t="e">
        <f>INDEX(#REF!,MATCH(H57,$C$6:$C$83,0))</f>
        <v>#REF!</v>
      </c>
      <c r="O57" s="67" t="e">
        <f>INDEX(#REF!,MATCH(H57,$C$6:$C$83,0))</f>
        <v>#REF!</v>
      </c>
      <c r="P57" s="67" t="e">
        <f>INDEX(#REF!,MATCH(H57,$C$6:$C$83,0))</f>
        <v>#REF!</v>
      </c>
      <c r="Q57" s="68" t="e">
        <f>INDEX(#REF!,MATCH(H57,$C$6:$C$83,0))&amp;""</f>
        <v>#REF!</v>
      </c>
      <c r="R57" s="68" t="str">
        <f t="shared" si="3"/>
        <v/>
      </c>
    </row>
    <row r="58" spans="2:18">
      <c r="B58" s="66">
        <v>53</v>
      </c>
      <c r="C58" s="69">
        <f t="shared" si="0"/>
        <v>5.3E-3</v>
      </c>
      <c r="D58" s="73"/>
      <c r="E58" s="78"/>
      <c r="F58" s="79"/>
      <c r="H58" s="70">
        <f t="shared" si="4"/>
        <v>3.5999999999999999E-3</v>
      </c>
      <c r="I58" s="6">
        <f t="shared" si="1"/>
        <v>0</v>
      </c>
      <c r="J58" s="6" t="e">
        <f>INDEX(#REF!,MATCH(H58,$C$6:$C$83,0))</f>
        <v>#REF!</v>
      </c>
      <c r="K58" s="6" t="str">
        <f t="shared" si="2"/>
        <v/>
      </c>
      <c r="L58" s="65" t="e">
        <f>INDEX(#REF!,MATCH(H58,$C$6:$C$83,0))</f>
        <v>#REF!</v>
      </c>
      <c r="M58" s="67" t="e">
        <f>INDEX(#REF!,MATCH(H58,$C$6:$C$83,0))</f>
        <v>#REF!</v>
      </c>
      <c r="N58" s="67" t="e">
        <f>INDEX(#REF!,MATCH(H58,$C$6:$C$83,0))</f>
        <v>#REF!</v>
      </c>
      <c r="O58" s="67" t="e">
        <f>INDEX(#REF!,MATCH(H58,$C$6:$C$83,0))</f>
        <v>#REF!</v>
      </c>
      <c r="P58" s="67" t="e">
        <f>INDEX(#REF!,MATCH(H58,$C$6:$C$83,0))</f>
        <v>#REF!</v>
      </c>
      <c r="Q58" s="68" t="e">
        <f>INDEX(#REF!,MATCH(H58,$C$6:$C$83,0))&amp;""</f>
        <v>#REF!</v>
      </c>
      <c r="R58" s="68" t="str">
        <f t="shared" si="3"/>
        <v/>
      </c>
    </row>
    <row r="59" spans="2:18">
      <c r="B59" s="66">
        <v>54</v>
      </c>
      <c r="C59" s="69">
        <f t="shared" si="0"/>
        <v>5.4000000000000003E-3</v>
      </c>
      <c r="D59" s="73"/>
      <c r="E59" s="78"/>
      <c r="F59" s="79"/>
      <c r="H59" s="70">
        <f t="shared" si="4"/>
        <v>3.5000000000000001E-3</v>
      </c>
      <c r="I59" s="6">
        <f t="shared" si="1"/>
        <v>0</v>
      </c>
      <c r="J59" s="6" t="e">
        <f>INDEX(#REF!,MATCH(H59,$C$6:$C$83,0))</f>
        <v>#REF!</v>
      </c>
      <c r="K59" s="6" t="str">
        <f t="shared" si="2"/>
        <v/>
      </c>
      <c r="L59" s="65" t="e">
        <f>INDEX(#REF!,MATCH(H59,$C$6:$C$83,0))</f>
        <v>#REF!</v>
      </c>
      <c r="M59" s="67" t="e">
        <f>INDEX(#REF!,MATCH(H59,$C$6:$C$83,0))</f>
        <v>#REF!</v>
      </c>
      <c r="N59" s="67" t="e">
        <f>INDEX(#REF!,MATCH(H59,$C$6:$C$83,0))</f>
        <v>#REF!</v>
      </c>
      <c r="O59" s="67" t="e">
        <f>INDEX(#REF!,MATCH(H59,$C$6:$C$83,0))</f>
        <v>#REF!</v>
      </c>
      <c r="P59" s="67" t="e">
        <f>INDEX(#REF!,MATCH(H59,$C$6:$C$83,0))</f>
        <v>#REF!</v>
      </c>
      <c r="Q59" s="68" t="e">
        <f>INDEX(#REF!,MATCH(H59,$C$6:$C$83,0))&amp;""</f>
        <v>#REF!</v>
      </c>
      <c r="R59" s="68" t="str">
        <f t="shared" si="3"/>
        <v/>
      </c>
    </row>
    <row r="60" spans="2:18">
      <c r="B60" s="66">
        <v>55</v>
      </c>
      <c r="C60" s="69">
        <f t="shared" si="0"/>
        <v>5.4999999999999997E-3</v>
      </c>
      <c r="D60" s="73"/>
      <c r="E60" s="78"/>
      <c r="F60" s="79"/>
      <c r="H60" s="70">
        <f t="shared" si="4"/>
        <v>3.3999999999999998E-3</v>
      </c>
      <c r="I60" s="6">
        <f t="shared" si="1"/>
        <v>0</v>
      </c>
      <c r="J60" s="6" t="e">
        <f>INDEX(#REF!,MATCH(H60,$C$6:$C$83,0))</f>
        <v>#REF!</v>
      </c>
      <c r="K60" s="6" t="str">
        <f t="shared" si="2"/>
        <v/>
      </c>
      <c r="L60" s="65" t="e">
        <f>INDEX(#REF!,MATCH(H60,$C$6:$C$83,0))</f>
        <v>#REF!</v>
      </c>
      <c r="M60" s="67" t="e">
        <f>INDEX(#REF!,MATCH(H60,$C$6:$C$83,0))</f>
        <v>#REF!</v>
      </c>
      <c r="N60" s="67" t="e">
        <f>INDEX(#REF!,MATCH(H60,$C$6:$C$83,0))</f>
        <v>#REF!</v>
      </c>
      <c r="O60" s="67" t="e">
        <f>INDEX(#REF!,MATCH(H60,$C$6:$C$83,0))</f>
        <v>#REF!</v>
      </c>
      <c r="P60" s="67" t="e">
        <f>INDEX(#REF!,MATCH(H60,$C$6:$C$83,0))</f>
        <v>#REF!</v>
      </c>
      <c r="Q60" s="68" t="e">
        <f>INDEX(#REF!,MATCH(H60,$C$6:$C$83,0))&amp;""</f>
        <v>#REF!</v>
      </c>
      <c r="R60" s="68" t="str">
        <f t="shared" si="3"/>
        <v/>
      </c>
    </row>
    <row r="61" spans="2:18">
      <c r="B61" s="66">
        <v>56</v>
      </c>
      <c r="C61" s="69">
        <f t="shared" si="0"/>
        <v>5.5999999999999999E-3</v>
      </c>
      <c r="D61" s="73"/>
      <c r="E61" s="78"/>
      <c r="F61" s="79"/>
      <c r="H61" s="70">
        <f t="shared" si="4"/>
        <v>3.3E-3</v>
      </c>
      <c r="I61" s="6">
        <f t="shared" si="1"/>
        <v>0</v>
      </c>
      <c r="J61" s="6" t="e">
        <f>INDEX(#REF!,MATCH(H61,$C$6:$C$83,0))</f>
        <v>#REF!</v>
      </c>
      <c r="K61" s="6" t="str">
        <f t="shared" si="2"/>
        <v/>
      </c>
      <c r="L61" s="65" t="e">
        <f>INDEX(#REF!,MATCH(H61,$C$6:$C$83,0))</f>
        <v>#REF!</v>
      </c>
      <c r="M61" s="67" t="e">
        <f>INDEX(#REF!,MATCH(H61,$C$6:$C$83,0))</f>
        <v>#REF!</v>
      </c>
      <c r="N61" s="67" t="e">
        <f>INDEX(#REF!,MATCH(H61,$C$6:$C$83,0))</f>
        <v>#REF!</v>
      </c>
      <c r="O61" s="67" t="e">
        <f>INDEX(#REF!,MATCH(H61,$C$6:$C$83,0))</f>
        <v>#REF!</v>
      </c>
      <c r="P61" s="67" t="e">
        <f>INDEX(#REF!,MATCH(H61,$C$6:$C$83,0))</f>
        <v>#REF!</v>
      </c>
      <c r="Q61" s="68" t="e">
        <f>INDEX(#REF!,MATCH(H61,$C$6:$C$83,0))&amp;""</f>
        <v>#REF!</v>
      </c>
      <c r="R61" s="68" t="str">
        <f t="shared" si="3"/>
        <v/>
      </c>
    </row>
    <row r="62" spans="2:18">
      <c r="B62" s="66">
        <v>57</v>
      </c>
      <c r="C62" s="69">
        <f t="shared" si="0"/>
        <v>5.7000000000000002E-3</v>
      </c>
      <c r="D62" s="73"/>
      <c r="E62" s="78"/>
      <c r="F62" s="79"/>
      <c r="H62" s="70">
        <f t="shared" si="4"/>
        <v>3.2000000000000002E-3</v>
      </c>
      <c r="I62" s="6">
        <f t="shared" si="1"/>
        <v>0</v>
      </c>
      <c r="J62" s="6" t="e">
        <f>INDEX(#REF!,MATCH(H62,$C$6:$C$83,0))</f>
        <v>#REF!</v>
      </c>
      <c r="K62" s="6" t="str">
        <f t="shared" si="2"/>
        <v/>
      </c>
      <c r="L62" s="65" t="e">
        <f>INDEX(#REF!,MATCH(H62,$C$6:$C$83,0))</f>
        <v>#REF!</v>
      </c>
      <c r="M62" s="67" t="e">
        <f>INDEX(#REF!,MATCH(H62,$C$6:$C$83,0))</f>
        <v>#REF!</v>
      </c>
      <c r="N62" s="67" t="e">
        <f>INDEX(#REF!,MATCH(H62,$C$6:$C$83,0))</f>
        <v>#REF!</v>
      </c>
      <c r="O62" s="67" t="e">
        <f>INDEX(#REF!,MATCH(H62,$C$6:$C$83,0))</f>
        <v>#REF!</v>
      </c>
      <c r="P62" s="67" t="e">
        <f>INDEX(#REF!,MATCH(H62,$C$6:$C$83,0))</f>
        <v>#REF!</v>
      </c>
      <c r="Q62" s="68" t="e">
        <f>INDEX(#REF!,MATCH(H62,$C$6:$C$83,0))&amp;""</f>
        <v>#REF!</v>
      </c>
      <c r="R62" s="68" t="str">
        <f t="shared" si="3"/>
        <v/>
      </c>
    </row>
    <row r="63" spans="2:18">
      <c r="B63" s="66">
        <v>58</v>
      </c>
      <c r="C63" s="69">
        <f t="shared" si="0"/>
        <v>5.7999999999999996E-3</v>
      </c>
      <c r="D63" s="73"/>
      <c r="E63" s="78"/>
      <c r="F63" s="79"/>
      <c r="H63" s="70">
        <f t="shared" si="4"/>
        <v>3.0999999999999999E-3</v>
      </c>
      <c r="I63" s="6">
        <f t="shared" si="1"/>
        <v>0</v>
      </c>
      <c r="J63" s="6" t="e">
        <f>INDEX(#REF!,MATCH(H63,$C$6:$C$83,0))</f>
        <v>#REF!</v>
      </c>
      <c r="K63" s="6" t="str">
        <f t="shared" si="2"/>
        <v/>
      </c>
      <c r="L63" s="65" t="e">
        <f>INDEX(#REF!,MATCH(H63,$C$6:$C$83,0))</f>
        <v>#REF!</v>
      </c>
      <c r="M63" s="67" t="e">
        <f>INDEX(#REF!,MATCH(H63,$C$6:$C$83,0))</f>
        <v>#REF!</v>
      </c>
      <c r="N63" s="67" t="e">
        <f>INDEX(#REF!,MATCH(H63,$C$6:$C$83,0))</f>
        <v>#REF!</v>
      </c>
      <c r="O63" s="67" t="e">
        <f>INDEX(#REF!,MATCH(H63,$C$6:$C$83,0))</f>
        <v>#REF!</v>
      </c>
      <c r="P63" s="67" t="e">
        <f>INDEX(#REF!,MATCH(H63,$C$6:$C$83,0))</f>
        <v>#REF!</v>
      </c>
      <c r="Q63" s="68" t="e">
        <f>INDEX(#REF!,MATCH(H63,$C$6:$C$83,0))&amp;""</f>
        <v>#REF!</v>
      </c>
      <c r="R63" s="68" t="str">
        <f t="shared" si="3"/>
        <v/>
      </c>
    </row>
    <row r="64" spans="2:18">
      <c r="B64" s="66">
        <v>59</v>
      </c>
      <c r="C64" s="69">
        <f t="shared" si="0"/>
        <v>5.8999999999999999E-3</v>
      </c>
      <c r="D64" s="73"/>
      <c r="E64" s="78"/>
      <c r="F64" s="79"/>
      <c r="H64" s="70">
        <f t="shared" si="4"/>
        <v>3.0000000000000001E-3</v>
      </c>
      <c r="I64" s="6">
        <f t="shared" si="1"/>
        <v>0</v>
      </c>
      <c r="J64" s="6" t="e">
        <f>INDEX(#REF!,MATCH(H64,$C$6:$C$83,0))</f>
        <v>#REF!</v>
      </c>
      <c r="K64" s="6" t="str">
        <f t="shared" si="2"/>
        <v/>
      </c>
      <c r="L64" s="65" t="e">
        <f>INDEX(#REF!,MATCH(H64,$C$6:$C$83,0))</f>
        <v>#REF!</v>
      </c>
      <c r="M64" s="67" t="e">
        <f>INDEX(#REF!,MATCH(H64,$C$6:$C$83,0))</f>
        <v>#REF!</v>
      </c>
      <c r="N64" s="67" t="e">
        <f>INDEX(#REF!,MATCH(H64,$C$6:$C$83,0))</f>
        <v>#REF!</v>
      </c>
      <c r="O64" s="67" t="e">
        <f>INDEX(#REF!,MATCH(H64,$C$6:$C$83,0))</f>
        <v>#REF!</v>
      </c>
      <c r="P64" s="67" t="e">
        <f>INDEX(#REF!,MATCH(H64,$C$6:$C$83,0))</f>
        <v>#REF!</v>
      </c>
      <c r="Q64" s="68" t="e">
        <f>INDEX(#REF!,MATCH(H64,$C$6:$C$83,0))&amp;""</f>
        <v>#REF!</v>
      </c>
      <c r="R64" s="68" t="str">
        <f t="shared" si="3"/>
        <v/>
      </c>
    </row>
    <row r="65" spans="2:18">
      <c r="B65" s="66">
        <v>60</v>
      </c>
      <c r="C65" s="69">
        <f t="shared" si="0"/>
        <v>6.0000000000000001E-3</v>
      </c>
      <c r="D65" s="73"/>
      <c r="E65" s="78"/>
      <c r="F65" s="79"/>
      <c r="H65" s="70">
        <f t="shared" si="4"/>
        <v>2.8999999999999998E-3</v>
      </c>
      <c r="I65" s="6">
        <f t="shared" si="1"/>
        <v>0</v>
      </c>
      <c r="J65" s="6" t="e">
        <f>INDEX(#REF!,MATCH(H65,$C$6:$C$83,0))</f>
        <v>#REF!</v>
      </c>
      <c r="K65" s="6" t="str">
        <f t="shared" si="2"/>
        <v/>
      </c>
      <c r="L65" s="65" t="e">
        <f>INDEX(#REF!,MATCH(H65,$C$6:$C$83,0))</f>
        <v>#REF!</v>
      </c>
      <c r="M65" s="67" t="e">
        <f>INDEX(#REF!,MATCH(H65,$C$6:$C$83,0))</f>
        <v>#REF!</v>
      </c>
      <c r="N65" s="67" t="e">
        <f>INDEX(#REF!,MATCH(H65,$C$6:$C$83,0))</f>
        <v>#REF!</v>
      </c>
      <c r="O65" s="67" t="e">
        <f>INDEX(#REF!,MATCH(H65,$C$6:$C$83,0))</f>
        <v>#REF!</v>
      </c>
      <c r="P65" s="67" t="e">
        <f>INDEX(#REF!,MATCH(H65,$C$6:$C$83,0))</f>
        <v>#REF!</v>
      </c>
      <c r="Q65" s="68" t="e">
        <f>INDEX(#REF!,MATCH(H65,$C$6:$C$83,0))&amp;""</f>
        <v>#REF!</v>
      </c>
      <c r="R65" s="68" t="str">
        <f t="shared" si="3"/>
        <v/>
      </c>
    </row>
    <row r="66" spans="2:18">
      <c r="B66" s="66">
        <v>61</v>
      </c>
      <c r="C66" s="69">
        <f t="shared" si="0"/>
        <v>6.1000000000000004E-3</v>
      </c>
      <c r="D66" s="73"/>
      <c r="E66" s="78"/>
      <c r="F66" s="79"/>
      <c r="H66" s="70">
        <f t="shared" si="4"/>
        <v>2.8E-3</v>
      </c>
      <c r="I66" s="6">
        <f t="shared" si="1"/>
        <v>0</v>
      </c>
      <c r="J66" s="6" t="e">
        <f>INDEX(#REF!,MATCH(H66,$C$6:$C$83,0))</f>
        <v>#REF!</v>
      </c>
      <c r="K66" s="6" t="str">
        <f t="shared" si="2"/>
        <v/>
      </c>
      <c r="L66" s="65" t="e">
        <f>INDEX(#REF!,MATCH(H66,$C$6:$C$83,0))</f>
        <v>#REF!</v>
      </c>
      <c r="M66" s="67" t="e">
        <f>INDEX(#REF!,MATCH(H66,$C$6:$C$83,0))</f>
        <v>#REF!</v>
      </c>
      <c r="N66" s="67" t="e">
        <f>INDEX(#REF!,MATCH(H66,$C$6:$C$83,0))</f>
        <v>#REF!</v>
      </c>
      <c r="O66" s="67" t="e">
        <f>INDEX(#REF!,MATCH(H66,$C$6:$C$83,0))</f>
        <v>#REF!</v>
      </c>
      <c r="P66" s="67" t="e">
        <f>INDEX(#REF!,MATCH(H66,$C$6:$C$83,0))</f>
        <v>#REF!</v>
      </c>
      <c r="Q66" s="68" t="e">
        <f>INDEX(#REF!,MATCH(H66,$C$6:$C$83,0))&amp;""</f>
        <v>#REF!</v>
      </c>
      <c r="R66" s="68" t="str">
        <f t="shared" si="3"/>
        <v/>
      </c>
    </row>
    <row r="67" spans="2:18">
      <c r="B67" s="66">
        <v>62</v>
      </c>
      <c r="C67" s="69">
        <f t="shared" si="0"/>
        <v>6.1999999999999998E-3</v>
      </c>
      <c r="D67" s="73"/>
      <c r="E67" s="78"/>
      <c r="F67" s="79"/>
      <c r="H67" s="70">
        <f t="shared" si="4"/>
        <v>2.7000000000000001E-3</v>
      </c>
      <c r="I67" s="6">
        <f t="shared" si="1"/>
        <v>0</v>
      </c>
      <c r="J67" s="6" t="e">
        <f>INDEX(#REF!,MATCH(H67,$C$6:$C$83,0))</f>
        <v>#REF!</v>
      </c>
      <c r="K67" s="6" t="str">
        <f t="shared" si="2"/>
        <v/>
      </c>
      <c r="L67" s="65" t="e">
        <f>INDEX(#REF!,MATCH(H67,$C$6:$C$83,0))</f>
        <v>#REF!</v>
      </c>
      <c r="M67" s="67" t="e">
        <f>INDEX(#REF!,MATCH(H67,$C$6:$C$83,0))</f>
        <v>#REF!</v>
      </c>
      <c r="N67" s="67" t="e">
        <f>INDEX(#REF!,MATCH(H67,$C$6:$C$83,0))</f>
        <v>#REF!</v>
      </c>
      <c r="O67" s="67" t="e">
        <f>INDEX(#REF!,MATCH(H67,$C$6:$C$83,0))</f>
        <v>#REF!</v>
      </c>
      <c r="P67" s="67" t="e">
        <f>INDEX(#REF!,MATCH(H67,$C$6:$C$83,0))</f>
        <v>#REF!</v>
      </c>
      <c r="Q67" s="68" t="e">
        <f>INDEX(#REF!,MATCH(H67,$C$6:$C$83,0))&amp;""</f>
        <v>#REF!</v>
      </c>
      <c r="R67" s="68" t="str">
        <f t="shared" si="3"/>
        <v/>
      </c>
    </row>
    <row r="68" spans="2:18">
      <c r="B68" s="66">
        <v>63</v>
      </c>
      <c r="C68" s="69">
        <f t="shared" si="0"/>
        <v>6.3E-3</v>
      </c>
      <c r="D68" s="73"/>
      <c r="E68" s="78"/>
      <c r="F68" s="79"/>
      <c r="H68" s="70">
        <f t="shared" si="4"/>
        <v>2.5999999999999999E-3</v>
      </c>
      <c r="I68" s="6">
        <f t="shared" si="1"/>
        <v>0</v>
      </c>
      <c r="J68" s="6" t="e">
        <f>INDEX(#REF!,MATCH(H68,$C$6:$C$83,0))</f>
        <v>#REF!</v>
      </c>
      <c r="K68" s="6" t="str">
        <f t="shared" si="2"/>
        <v/>
      </c>
      <c r="L68" s="65" t="e">
        <f>INDEX(#REF!,MATCH(H68,$C$6:$C$83,0))</f>
        <v>#REF!</v>
      </c>
      <c r="M68" s="67" t="e">
        <f>INDEX(#REF!,MATCH(H68,$C$6:$C$83,0))</f>
        <v>#REF!</v>
      </c>
      <c r="N68" s="67" t="e">
        <f>INDEX(#REF!,MATCH(H68,$C$6:$C$83,0))</f>
        <v>#REF!</v>
      </c>
      <c r="O68" s="67" t="e">
        <f>INDEX(#REF!,MATCH(H68,$C$6:$C$83,0))</f>
        <v>#REF!</v>
      </c>
      <c r="P68" s="67" t="e">
        <f>INDEX(#REF!,MATCH(H68,$C$6:$C$83,0))</f>
        <v>#REF!</v>
      </c>
      <c r="Q68" s="68" t="e">
        <f>INDEX(#REF!,MATCH(H68,$C$6:$C$83,0))&amp;""</f>
        <v>#REF!</v>
      </c>
      <c r="R68" s="68" t="str">
        <f t="shared" si="3"/>
        <v/>
      </c>
    </row>
    <row r="69" spans="2:18">
      <c r="B69" s="66">
        <v>64</v>
      </c>
      <c r="C69" s="69">
        <f t="shared" si="0"/>
        <v>6.4000000000000003E-3</v>
      </c>
      <c r="D69" s="73"/>
      <c r="E69" s="78"/>
      <c r="F69" s="79"/>
      <c r="H69" s="70">
        <f t="shared" si="4"/>
        <v>2.5000000000000001E-3</v>
      </c>
      <c r="I69" s="6">
        <f t="shared" si="1"/>
        <v>0</v>
      </c>
      <c r="J69" s="6" t="e">
        <f>INDEX(#REF!,MATCH(H69,$C$6:$C$83,0))</f>
        <v>#REF!</v>
      </c>
      <c r="K69" s="6" t="str">
        <f t="shared" si="2"/>
        <v/>
      </c>
      <c r="L69" s="65" t="e">
        <f>INDEX(#REF!,MATCH(H69,$C$6:$C$83,0))</f>
        <v>#REF!</v>
      </c>
      <c r="M69" s="67" t="e">
        <f>INDEX(#REF!,MATCH(H69,$C$6:$C$83,0))</f>
        <v>#REF!</v>
      </c>
      <c r="N69" s="67" t="e">
        <f>INDEX(#REF!,MATCH(H69,$C$6:$C$83,0))</f>
        <v>#REF!</v>
      </c>
      <c r="O69" s="67" t="e">
        <f>INDEX(#REF!,MATCH(H69,$C$6:$C$83,0))</f>
        <v>#REF!</v>
      </c>
      <c r="P69" s="67" t="e">
        <f>INDEX(#REF!,MATCH(H69,$C$6:$C$83,0))</f>
        <v>#REF!</v>
      </c>
      <c r="Q69" s="68" t="e">
        <f>INDEX(#REF!,MATCH(H69,$C$6:$C$83,0))&amp;""</f>
        <v>#REF!</v>
      </c>
      <c r="R69" s="68" t="str">
        <f t="shared" si="3"/>
        <v/>
      </c>
    </row>
    <row r="70" spans="2:18">
      <c r="B70" s="66">
        <v>65</v>
      </c>
      <c r="C70" s="69">
        <f t="shared" ref="C70:C83" si="5">D70+B70/10000</f>
        <v>6.4999999999999997E-3</v>
      </c>
      <c r="D70" s="73"/>
      <c r="E70" s="78"/>
      <c r="F70" s="79"/>
      <c r="H70" s="70">
        <f t="shared" si="4"/>
        <v>2.3999999999999998E-3</v>
      </c>
      <c r="I70" s="6">
        <f t="shared" ref="I70:I83" si="6">INDEX($D$6:$D$83,MATCH(H70,$C$6:$C$83,0))</f>
        <v>0</v>
      </c>
      <c r="J70" s="6" t="e">
        <f>INDEX(#REF!,MATCH(H70,$C$6:$C$83,0))</f>
        <v>#REF!</v>
      </c>
      <c r="K70" s="6" t="str">
        <f t="shared" ref="K70:K83" si="7">INDEX($E$6:$E$83,MATCH(H70,$C$6:$C$83,0))&amp;""</f>
        <v/>
      </c>
      <c r="L70" s="65" t="e">
        <f>INDEX(#REF!,MATCH(H70,$C$6:$C$83,0))</f>
        <v>#REF!</v>
      </c>
      <c r="M70" s="67" t="e">
        <f>INDEX(#REF!,MATCH(H70,$C$6:$C$83,0))</f>
        <v>#REF!</v>
      </c>
      <c r="N70" s="67" t="e">
        <f>INDEX(#REF!,MATCH(H70,$C$6:$C$83,0))</f>
        <v>#REF!</v>
      </c>
      <c r="O70" s="67" t="e">
        <f>INDEX(#REF!,MATCH(H70,$C$6:$C$83,0))</f>
        <v>#REF!</v>
      </c>
      <c r="P70" s="67" t="e">
        <f>INDEX(#REF!,MATCH(H70,$C$6:$C$83,0))</f>
        <v>#REF!</v>
      </c>
      <c r="Q70" s="68" t="e">
        <f>INDEX(#REF!,MATCH(H70,$C$6:$C$83,0))&amp;""</f>
        <v>#REF!</v>
      </c>
      <c r="R70" s="68" t="str">
        <f t="shared" ref="R70:R83" si="8">INDEX($F$6:$F$83,MATCH(H70,$C$6:$C$83,0))&amp;""</f>
        <v/>
      </c>
    </row>
    <row r="71" spans="2:18">
      <c r="B71" s="66">
        <v>66</v>
      </c>
      <c r="C71" s="69">
        <f t="shared" si="5"/>
        <v>6.6E-3</v>
      </c>
      <c r="D71" s="73"/>
      <c r="E71" s="78"/>
      <c r="F71" s="79"/>
      <c r="H71" s="70">
        <f t="shared" si="4"/>
        <v>2.3E-3</v>
      </c>
      <c r="I71" s="6">
        <f t="shared" si="6"/>
        <v>0</v>
      </c>
      <c r="J71" s="6" t="e">
        <f>INDEX(#REF!,MATCH(H71,$C$6:$C$83,0))</f>
        <v>#REF!</v>
      </c>
      <c r="K71" s="6" t="str">
        <f t="shared" si="7"/>
        <v/>
      </c>
      <c r="L71" s="65" t="e">
        <f>INDEX(#REF!,MATCH(H71,$C$6:$C$83,0))</f>
        <v>#REF!</v>
      </c>
      <c r="M71" s="67" t="e">
        <f>INDEX(#REF!,MATCH(H71,$C$6:$C$83,0))</f>
        <v>#REF!</v>
      </c>
      <c r="N71" s="67" t="e">
        <f>INDEX(#REF!,MATCH(H71,$C$6:$C$83,0))</f>
        <v>#REF!</v>
      </c>
      <c r="O71" s="67" t="e">
        <f>INDEX(#REF!,MATCH(H71,$C$6:$C$83,0))</f>
        <v>#REF!</v>
      </c>
      <c r="P71" s="67" t="e">
        <f>INDEX(#REF!,MATCH(H71,$C$6:$C$83,0))</f>
        <v>#REF!</v>
      </c>
      <c r="Q71" s="68" t="e">
        <f>INDEX(#REF!,MATCH(H71,$C$6:$C$83,0))&amp;""</f>
        <v>#REF!</v>
      </c>
      <c r="R71" s="68" t="str">
        <f t="shared" si="8"/>
        <v/>
      </c>
    </row>
    <row r="72" spans="2:18">
      <c r="B72" s="66">
        <v>67</v>
      </c>
      <c r="C72" s="69">
        <f t="shared" si="5"/>
        <v>6.7000000000000002E-3</v>
      </c>
      <c r="D72" s="73"/>
      <c r="E72" s="78"/>
      <c r="F72" s="79"/>
      <c r="H72" s="70">
        <f t="shared" si="4"/>
        <v>2.2000000000000001E-3</v>
      </c>
      <c r="I72" s="6">
        <f t="shared" si="6"/>
        <v>0</v>
      </c>
      <c r="J72" s="6" t="e">
        <f>INDEX(#REF!,MATCH(H72,$C$6:$C$83,0))</f>
        <v>#REF!</v>
      </c>
      <c r="K72" s="6" t="str">
        <f t="shared" si="7"/>
        <v/>
      </c>
      <c r="L72" s="65" t="e">
        <f>INDEX(#REF!,MATCH(H72,$C$6:$C$83,0))</f>
        <v>#REF!</v>
      </c>
      <c r="M72" s="67" t="e">
        <f>INDEX(#REF!,MATCH(H72,$C$6:$C$83,0))</f>
        <v>#REF!</v>
      </c>
      <c r="N72" s="67" t="e">
        <f>INDEX(#REF!,MATCH(H72,$C$6:$C$83,0))</f>
        <v>#REF!</v>
      </c>
      <c r="O72" s="67" t="e">
        <f>INDEX(#REF!,MATCH(H72,$C$6:$C$83,0))</f>
        <v>#REF!</v>
      </c>
      <c r="P72" s="67" t="e">
        <f>INDEX(#REF!,MATCH(H72,$C$6:$C$83,0))</f>
        <v>#REF!</v>
      </c>
      <c r="Q72" s="68" t="e">
        <f>INDEX(#REF!,MATCH(H72,$C$6:$C$83,0))&amp;""</f>
        <v>#REF!</v>
      </c>
      <c r="R72" s="68" t="str">
        <f t="shared" si="8"/>
        <v/>
      </c>
    </row>
    <row r="73" spans="2:18">
      <c r="B73" s="66">
        <v>68</v>
      </c>
      <c r="C73" s="69">
        <f t="shared" si="5"/>
        <v>6.7999999999999996E-3</v>
      </c>
      <c r="D73" s="73"/>
      <c r="E73" s="78"/>
      <c r="F73" s="79"/>
      <c r="H73" s="70">
        <f t="shared" si="4"/>
        <v>2.0999999999999999E-3</v>
      </c>
      <c r="I73" s="6">
        <f t="shared" si="6"/>
        <v>0</v>
      </c>
      <c r="J73" s="6" t="e">
        <f>INDEX(#REF!,MATCH(H73,$C$6:$C$83,0))</f>
        <v>#REF!</v>
      </c>
      <c r="K73" s="6" t="str">
        <f t="shared" si="7"/>
        <v/>
      </c>
      <c r="L73" s="65" t="e">
        <f>INDEX(#REF!,MATCH(H73,$C$6:$C$83,0))</f>
        <v>#REF!</v>
      </c>
      <c r="M73" s="67" t="e">
        <f>INDEX(#REF!,MATCH(H73,$C$6:$C$83,0))</f>
        <v>#REF!</v>
      </c>
      <c r="N73" s="67" t="e">
        <f>INDEX(#REF!,MATCH(H73,$C$6:$C$83,0))</f>
        <v>#REF!</v>
      </c>
      <c r="O73" s="67" t="e">
        <f>INDEX(#REF!,MATCH(H73,$C$6:$C$83,0))</f>
        <v>#REF!</v>
      </c>
      <c r="P73" s="67" t="e">
        <f>INDEX(#REF!,MATCH(H73,$C$6:$C$83,0))</f>
        <v>#REF!</v>
      </c>
      <c r="Q73" s="68" t="e">
        <f>INDEX(#REF!,MATCH(H73,$C$6:$C$83,0))&amp;""</f>
        <v>#REF!</v>
      </c>
      <c r="R73" s="68" t="str">
        <f t="shared" si="8"/>
        <v/>
      </c>
    </row>
    <row r="74" spans="2:18">
      <c r="B74" s="66">
        <v>69</v>
      </c>
      <c r="C74" s="69">
        <f t="shared" si="5"/>
        <v>6.8999999999999999E-3</v>
      </c>
      <c r="D74" s="73"/>
      <c r="E74" s="78"/>
      <c r="F74" s="79"/>
      <c r="H74" s="70">
        <f t="shared" si="4"/>
        <v>2E-3</v>
      </c>
      <c r="I74" s="6">
        <f t="shared" si="6"/>
        <v>0</v>
      </c>
      <c r="J74" s="6" t="e">
        <f>INDEX(#REF!,MATCH(H74,$C$6:$C$83,0))</f>
        <v>#REF!</v>
      </c>
      <c r="K74" s="6" t="str">
        <f t="shared" si="7"/>
        <v/>
      </c>
      <c r="L74" s="65" t="e">
        <f>INDEX(#REF!,MATCH(H74,$C$6:$C$83,0))</f>
        <v>#REF!</v>
      </c>
      <c r="M74" s="67" t="e">
        <f>INDEX(#REF!,MATCH(H74,$C$6:$C$83,0))</f>
        <v>#REF!</v>
      </c>
      <c r="N74" s="67" t="e">
        <f>INDEX(#REF!,MATCH(H74,$C$6:$C$83,0))</f>
        <v>#REF!</v>
      </c>
      <c r="O74" s="67" t="e">
        <f>INDEX(#REF!,MATCH(H74,$C$6:$C$83,0))</f>
        <v>#REF!</v>
      </c>
      <c r="P74" s="67" t="e">
        <f>INDEX(#REF!,MATCH(H74,$C$6:$C$83,0))</f>
        <v>#REF!</v>
      </c>
      <c r="Q74" s="68" t="e">
        <f>INDEX(#REF!,MATCH(H74,$C$6:$C$83,0))&amp;""</f>
        <v>#REF!</v>
      </c>
      <c r="R74" s="68" t="str">
        <f t="shared" si="8"/>
        <v/>
      </c>
    </row>
    <row r="75" spans="2:18">
      <c r="B75" s="66">
        <v>70</v>
      </c>
      <c r="C75" s="69">
        <f t="shared" si="5"/>
        <v>7.0000000000000001E-3</v>
      </c>
      <c r="D75" s="73"/>
      <c r="E75" s="78"/>
      <c r="F75" s="79"/>
      <c r="H75" s="70">
        <f t="shared" ref="H75:H83" si="9">LARGE($C$6:$C$83,ROW(A68))</f>
        <v>1.9E-3</v>
      </c>
      <c r="I75" s="6">
        <f t="shared" si="6"/>
        <v>0</v>
      </c>
      <c r="J75" s="6" t="e">
        <f>INDEX(#REF!,MATCH(H75,$C$6:$C$83,0))</f>
        <v>#REF!</v>
      </c>
      <c r="K75" s="6" t="str">
        <f t="shared" si="7"/>
        <v/>
      </c>
      <c r="L75" s="65" t="e">
        <f>INDEX(#REF!,MATCH(H75,$C$6:$C$83,0))</f>
        <v>#REF!</v>
      </c>
      <c r="M75" s="67" t="e">
        <f>INDEX(#REF!,MATCH(H75,$C$6:$C$83,0))</f>
        <v>#REF!</v>
      </c>
      <c r="N75" s="67" t="e">
        <f>INDEX(#REF!,MATCH(H75,$C$6:$C$83,0))</f>
        <v>#REF!</v>
      </c>
      <c r="O75" s="67" t="e">
        <f>INDEX(#REF!,MATCH(H75,$C$6:$C$83,0))</f>
        <v>#REF!</v>
      </c>
      <c r="P75" s="67" t="e">
        <f>INDEX(#REF!,MATCH(H75,$C$6:$C$83,0))</f>
        <v>#REF!</v>
      </c>
      <c r="Q75" s="68" t="e">
        <f>INDEX(#REF!,MATCH(H75,$C$6:$C$83,0))&amp;""</f>
        <v>#REF!</v>
      </c>
      <c r="R75" s="68" t="str">
        <f t="shared" si="8"/>
        <v/>
      </c>
    </row>
    <row r="76" spans="2:18">
      <c r="B76" s="66">
        <v>71</v>
      </c>
      <c r="C76" s="69">
        <f t="shared" si="5"/>
        <v>7.1000000000000004E-3</v>
      </c>
      <c r="D76" s="73"/>
      <c r="E76" s="78"/>
      <c r="F76" s="79"/>
      <c r="H76" s="70">
        <f t="shared" si="9"/>
        <v>1.8E-3</v>
      </c>
      <c r="I76" s="6">
        <f t="shared" si="6"/>
        <v>0</v>
      </c>
      <c r="J76" s="6" t="e">
        <f>INDEX(#REF!,MATCH(H76,$C$6:$C$83,0))</f>
        <v>#REF!</v>
      </c>
      <c r="K76" s="6" t="str">
        <f t="shared" si="7"/>
        <v/>
      </c>
      <c r="L76" s="65" t="e">
        <f>INDEX(#REF!,MATCH(H76,$C$6:$C$83,0))</f>
        <v>#REF!</v>
      </c>
      <c r="M76" s="67" t="e">
        <f>INDEX(#REF!,MATCH(H76,$C$6:$C$83,0))</f>
        <v>#REF!</v>
      </c>
      <c r="N76" s="67" t="e">
        <f>INDEX(#REF!,MATCH(H76,$C$6:$C$83,0))</f>
        <v>#REF!</v>
      </c>
      <c r="O76" s="67" t="e">
        <f>INDEX(#REF!,MATCH(H76,$C$6:$C$83,0))</f>
        <v>#REF!</v>
      </c>
      <c r="P76" s="67" t="e">
        <f>INDEX(#REF!,MATCH(H76,$C$6:$C$83,0))</f>
        <v>#REF!</v>
      </c>
      <c r="Q76" s="68" t="e">
        <f>INDEX(#REF!,MATCH(H76,$C$6:$C$83,0))&amp;""</f>
        <v>#REF!</v>
      </c>
      <c r="R76" s="68" t="str">
        <f t="shared" si="8"/>
        <v/>
      </c>
    </row>
    <row r="77" spans="2:18">
      <c r="B77" s="66">
        <v>72</v>
      </c>
      <c r="C77" s="69">
        <f t="shared" si="5"/>
        <v>7.1999999999999998E-3</v>
      </c>
      <c r="D77" s="73"/>
      <c r="E77" s="78"/>
      <c r="F77" s="79"/>
      <c r="H77" s="70">
        <f t="shared" si="9"/>
        <v>1.6999999999999999E-3</v>
      </c>
      <c r="I77" s="6">
        <f t="shared" si="6"/>
        <v>0</v>
      </c>
      <c r="J77" s="6" t="e">
        <f>INDEX(#REF!,MATCH(H77,$C$6:$C$83,0))</f>
        <v>#REF!</v>
      </c>
      <c r="K77" s="6" t="str">
        <f t="shared" si="7"/>
        <v/>
      </c>
      <c r="L77" s="65" t="e">
        <f>INDEX(#REF!,MATCH(H77,$C$6:$C$83,0))</f>
        <v>#REF!</v>
      </c>
      <c r="M77" s="67" t="e">
        <f>INDEX(#REF!,MATCH(H77,$C$6:$C$83,0))</f>
        <v>#REF!</v>
      </c>
      <c r="N77" s="67" t="e">
        <f>INDEX(#REF!,MATCH(H77,$C$6:$C$83,0))</f>
        <v>#REF!</v>
      </c>
      <c r="O77" s="67" t="e">
        <f>INDEX(#REF!,MATCH(H77,$C$6:$C$83,0))</f>
        <v>#REF!</v>
      </c>
      <c r="P77" s="67" t="e">
        <f>INDEX(#REF!,MATCH(H77,$C$6:$C$83,0))</f>
        <v>#REF!</v>
      </c>
      <c r="Q77" s="68" t="e">
        <f>INDEX(#REF!,MATCH(H77,$C$6:$C$83,0))&amp;""</f>
        <v>#REF!</v>
      </c>
      <c r="R77" s="68" t="str">
        <f t="shared" si="8"/>
        <v/>
      </c>
    </row>
    <row r="78" spans="2:18">
      <c r="B78" s="66">
        <v>73</v>
      </c>
      <c r="C78" s="69">
        <f t="shared" si="5"/>
        <v>7.3000000000000001E-3</v>
      </c>
      <c r="D78" s="73"/>
      <c r="E78" s="78"/>
      <c r="F78" s="79"/>
      <c r="H78" s="70">
        <f t="shared" si="9"/>
        <v>1.6000000000000001E-3</v>
      </c>
      <c r="I78" s="6">
        <f t="shared" si="6"/>
        <v>0</v>
      </c>
      <c r="J78" s="6" t="e">
        <f>INDEX(#REF!,MATCH(H78,$C$6:$C$83,0))</f>
        <v>#REF!</v>
      </c>
      <c r="K78" s="6" t="str">
        <f t="shared" si="7"/>
        <v/>
      </c>
      <c r="L78" s="65" t="e">
        <f>INDEX(#REF!,MATCH(H78,$C$6:$C$83,0))</f>
        <v>#REF!</v>
      </c>
      <c r="M78" s="67" t="e">
        <f>INDEX(#REF!,MATCH(H78,$C$6:$C$83,0))</f>
        <v>#REF!</v>
      </c>
      <c r="N78" s="67" t="e">
        <f>INDEX(#REF!,MATCH(H78,$C$6:$C$83,0))</f>
        <v>#REF!</v>
      </c>
      <c r="O78" s="67" t="e">
        <f>INDEX(#REF!,MATCH(H78,$C$6:$C$83,0))</f>
        <v>#REF!</v>
      </c>
      <c r="P78" s="67" t="e">
        <f>INDEX(#REF!,MATCH(H78,$C$6:$C$83,0))</f>
        <v>#REF!</v>
      </c>
      <c r="Q78" s="68" t="e">
        <f>INDEX(#REF!,MATCH(H78,$C$6:$C$83,0))&amp;""</f>
        <v>#REF!</v>
      </c>
      <c r="R78" s="68" t="str">
        <f t="shared" si="8"/>
        <v/>
      </c>
    </row>
    <row r="79" spans="2:18">
      <c r="B79" s="66">
        <v>74</v>
      </c>
      <c r="C79" s="69">
        <f t="shared" si="5"/>
        <v>7.4000000000000003E-3</v>
      </c>
      <c r="D79" s="73"/>
      <c r="E79" s="78"/>
      <c r="F79" s="79"/>
      <c r="H79" s="70">
        <f t="shared" si="9"/>
        <v>1.5E-3</v>
      </c>
      <c r="I79" s="6">
        <f t="shared" si="6"/>
        <v>0</v>
      </c>
      <c r="J79" s="6" t="e">
        <f>INDEX(#REF!,MATCH(H79,$C$6:$C$83,0))</f>
        <v>#REF!</v>
      </c>
      <c r="K79" s="6" t="str">
        <f t="shared" si="7"/>
        <v/>
      </c>
      <c r="L79" s="65" t="e">
        <f>INDEX(#REF!,MATCH(H79,$C$6:$C$83,0))</f>
        <v>#REF!</v>
      </c>
      <c r="M79" s="67" t="e">
        <f>INDEX(#REF!,MATCH(H79,$C$6:$C$83,0))</f>
        <v>#REF!</v>
      </c>
      <c r="N79" s="67" t="e">
        <f>INDEX(#REF!,MATCH(H79,$C$6:$C$83,0))</f>
        <v>#REF!</v>
      </c>
      <c r="O79" s="67" t="e">
        <f>INDEX(#REF!,MATCH(H79,$C$6:$C$83,0))</f>
        <v>#REF!</v>
      </c>
      <c r="P79" s="67" t="e">
        <f>INDEX(#REF!,MATCH(H79,$C$6:$C$83,0))</f>
        <v>#REF!</v>
      </c>
      <c r="Q79" s="68" t="e">
        <f>INDEX(#REF!,MATCH(H79,$C$6:$C$83,0))&amp;""</f>
        <v>#REF!</v>
      </c>
      <c r="R79" s="68" t="str">
        <f t="shared" si="8"/>
        <v/>
      </c>
    </row>
    <row r="80" spans="2:18">
      <c r="B80" s="66">
        <v>75</v>
      </c>
      <c r="C80" s="69">
        <f t="shared" si="5"/>
        <v>7.4999999999999997E-3</v>
      </c>
      <c r="D80" s="73"/>
      <c r="E80" s="78"/>
      <c r="F80" s="79"/>
      <c r="H80" s="70">
        <f t="shared" si="9"/>
        <v>1.4E-3</v>
      </c>
      <c r="I80" s="6">
        <f t="shared" si="6"/>
        <v>0</v>
      </c>
      <c r="J80" s="6" t="e">
        <f>INDEX(#REF!,MATCH(H80,$C$6:$C$83,0))</f>
        <v>#REF!</v>
      </c>
      <c r="K80" s="6" t="str">
        <f t="shared" si="7"/>
        <v/>
      </c>
      <c r="L80" s="65" t="e">
        <f>INDEX(#REF!,MATCH(H80,$C$6:$C$83,0))</f>
        <v>#REF!</v>
      </c>
      <c r="M80" s="67" t="e">
        <f>INDEX(#REF!,MATCH(H80,$C$6:$C$83,0))</f>
        <v>#REF!</v>
      </c>
      <c r="N80" s="67" t="e">
        <f>INDEX(#REF!,MATCH(H80,$C$6:$C$83,0))</f>
        <v>#REF!</v>
      </c>
      <c r="O80" s="67" t="e">
        <f>INDEX(#REF!,MATCH(H80,$C$6:$C$83,0))</f>
        <v>#REF!</v>
      </c>
      <c r="P80" s="67" t="e">
        <f>INDEX(#REF!,MATCH(H80,$C$6:$C$83,0))</f>
        <v>#REF!</v>
      </c>
      <c r="Q80" s="68" t="e">
        <f>INDEX(#REF!,MATCH(H80,$C$6:$C$83,0))&amp;""</f>
        <v>#REF!</v>
      </c>
      <c r="R80" s="68" t="str">
        <f t="shared" si="8"/>
        <v/>
      </c>
    </row>
    <row r="81" spans="2:18">
      <c r="B81" s="66">
        <v>76</v>
      </c>
      <c r="C81" s="69">
        <f t="shared" si="5"/>
        <v>7.6E-3</v>
      </c>
      <c r="D81" s="73"/>
      <c r="E81" s="78"/>
      <c r="F81" s="79"/>
      <c r="H81" s="70">
        <f t="shared" si="9"/>
        <v>1.2999999999999999E-3</v>
      </c>
      <c r="I81" s="6">
        <f t="shared" si="6"/>
        <v>0</v>
      </c>
      <c r="J81" s="6" t="e">
        <f>INDEX(#REF!,MATCH(H81,$C$6:$C$83,0))</f>
        <v>#REF!</v>
      </c>
      <c r="K81" s="6" t="str">
        <f t="shared" si="7"/>
        <v/>
      </c>
      <c r="L81" s="65" t="e">
        <f>INDEX(#REF!,MATCH(H81,$C$6:$C$83,0))</f>
        <v>#REF!</v>
      </c>
      <c r="M81" s="67" t="e">
        <f>INDEX(#REF!,MATCH(H81,$C$6:$C$83,0))</f>
        <v>#REF!</v>
      </c>
      <c r="N81" s="67" t="e">
        <f>INDEX(#REF!,MATCH(H81,$C$6:$C$83,0))</f>
        <v>#REF!</v>
      </c>
      <c r="O81" s="67" t="e">
        <f>INDEX(#REF!,MATCH(H81,$C$6:$C$83,0))</f>
        <v>#REF!</v>
      </c>
      <c r="P81" s="67" t="e">
        <f>INDEX(#REF!,MATCH(H81,$C$6:$C$83,0))</f>
        <v>#REF!</v>
      </c>
      <c r="Q81" s="68" t="e">
        <f>INDEX(#REF!,MATCH(H81,$C$6:$C$83,0))&amp;""</f>
        <v>#REF!</v>
      </c>
      <c r="R81" s="68" t="str">
        <f t="shared" si="8"/>
        <v/>
      </c>
    </row>
    <row r="82" spans="2:18">
      <c r="B82" s="66">
        <v>77</v>
      </c>
      <c r="C82" s="69">
        <f t="shared" si="5"/>
        <v>7.7000000000000002E-3</v>
      </c>
      <c r="D82" s="73"/>
      <c r="E82" s="78"/>
      <c r="F82" s="79"/>
      <c r="H82" s="70">
        <f t="shared" si="9"/>
        <v>1.1999999999999999E-3</v>
      </c>
      <c r="I82" s="6">
        <f t="shared" si="6"/>
        <v>0</v>
      </c>
      <c r="J82" s="6" t="e">
        <f>INDEX(#REF!,MATCH(H82,$C$6:$C$83,0))</f>
        <v>#REF!</v>
      </c>
      <c r="K82" s="6" t="str">
        <f t="shared" si="7"/>
        <v/>
      </c>
      <c r="L82" s="65" t="e">
        <f>INDEX(#REF!,MATCH(H82,$C$6:$C$83,0))</f>
        <v>#REF!</v>
      </c>
      <c r="M82" s="67" t="e">
        <f>INDEX(#REF!,MATCH(H82,$C$6:$C$83,0))</f>
        <v>#REF!</v>
      </c>
      <c r="N82" s="67" t="e">
        <f>INDEX(#REF!,MATCH(H82,$C$6:$C$83,0))</f>
        <v>#REF!</v>
      </c>
      <c r="O82" s="67" t="e">
        <f>INDEX(#REF!,MATCH(H82,$C$6:$C$83,0))</f>
        <v>#REF!</v>
      </c>
      <c r="P82" s="67" t="e">
        <f>INDEX(#REF!,MATCH(H82,$C$6:$C$83,0))</f>
        <v>#REF!</v>
      </c>
      <c r="Q82" s="68" t="e">
        <f>INDEX(#REF!,MATCH(H82,$C$6:$C$83,0))&amp;""</f>
        <v>#REF!</v>
      </c>
      <c r="R82" s="68" t="str">
        <f t="shared" si="8"/>
        <v/>
      </c>
    </row>
    <row r="83" spans="2:18">
      <c r="B83" s="66">
        <v>78</v>
      </c>
      <c r="C83" s="69">
        <f t="shared" si="5"/>
        <v>7.7999999999999996E-3</v>
      </c>
      <c r="D83" s="73"/>
      <c r="E83" s="78"/>
      <c r="F83" s="79"/>
      <c r="H83" s="70">
        <f t="shared" si="9"/>
        <v>1.1000000000000001E-3</v>
      </c>
      <c r="I83" s="6">
        <f t="shared" si="6"/>
        <v>0</v>
      </c>
      <c r="J83" s="6" t="e">
        <f>INDEX(#REF!,MATCH(H83,$C$6:$C$83,0))</f>
        <v>#REF!</v>
      </c>
      <c r="K83" s="6" t="str">
        <f t="shared" si="7"/>
        <v/>
      </c>
      <c r="L83" s="65" t="e">
        <f>INDEX(#REF!,MATCH(H83,$C$6:$C$83,0))</f>
        <v>#REF!</v>
      </c>
      <c r="M83" s="67" t="e">
        <f>INDEX(#REF!,MATCH(H83,$C$6:$C$83,0))</f>
        <v>#REF!</v>
      </c>
      <c r="N83" s="67" t="e">
        <f>INDEX(#REF!,MATCH(H83,$C$6:$C$83,0))</f>
        <v>#REF!</v>
      </c>
      <c r="O83" s="67" t="e">
        <f>INDEX(#REF!,MATCH(H83,$C$6:$C$83,0))</f>
        <v>#REF!</v>
      </c>
      <c r="P83" s="67" t="e">
        <f>INDEX(#REF!,MATCH(H83,$C$6:$C$83,0))</f>
        <v>#REF!</v>
      </c>
      <c r="Q83" s="68" t="e">
        <f>INDEX(#REF!,MATCH(H83,$C$6:$C$83,0))&amp;""</f>
        <v>#REF!</v>
      </c>
      <c r="R83" s="68" t="str">
        <f t="shared" si="8"/>
        <v/>
      </c>
    </row>
    <row r="88" spans="2:18" ht="18">
      <c r="C88" s="17"/>
      <c r="D88" s="17"/>
      <c r="E88" s="62"/>
      <c r="F88" s="63"/>
    </row>
    <row r="89" spans="2:18">
      <c r="C89" s="62"/>
      <c r="D89" s="62"/>
      <c r="E89" s="59"/>
      <c r="F89" s="60"/>
    </row>
    <row r="90" spans="2:18">
      <c r="C90" s="62"/>
      <c r="D90" s="62"/>
      <c r="E90" s="59"/>
      <c r="F90" s="60"/>
    </row>
    <row r="91" spans="2:18">
      <c r="C91" s="62"/>
      <c r="D91" s="62"/>
      <c r="E91" s="59"/>
      <c r="F91" s="60"/>
    </row>
    <row r="92" spans="2:18">
      <c r="C92" s="62"/>
      <c r="D92" s="62"/>
      <c r="E92" s="59"/>
      <c r="F92" s="60"/>
    </row>
    <row r="93" spans="2:18">
      <c r="C93" s="62"/>
      <c r="D93" s="62"/>
      <c r="E93" s="59"/>
      <c r="F93" s="61"/>
    </row>
    <row r="94" spans="2:18">
      <c r="C94" s="62"/>
      <c r="D94" s="62"/>
      <c r="E94" s="59"/>
      <c r="F94" s="61"/>
    </row>
    <row r="95" spans="2:18">
      <c r="C95" s="62"/>
      <c r="D95" s="62"/>
      <c r="E95" s="59"/>
      <c r="F95" s="60"/>
    </row>
    <row r="96" spans="2:18">
      <c r="C96" s="62"/>
      <c r="D96" s="62"/>
      <c r="E96" s="59"/>
      <c r="F96" s="60"/>
    </row>
    <row r="97" spans="3:6">
      <c r="C97" s="62"/>
      <c r="D97" s="62"/>
      <c r="E97" s="62"/>
      <c r="F97" s="61"/>
    </row>
    <row r="98" spans="3:6">
      <c r="C98" s="62"/>
      <c r="D98" s="62"/>
      <c r="E98" s="62"/>
      <c r="F98" s="61"/>
    </row>
    <row r="99" spans="3:6">
      <c r="C99" s="62"/>
      <c r="D99" s="62"/>
      <c r="E99" s="62"/>
      <c r="F99" s="61"/>
    </row>
    <row r="100" spans="3:6">
      <c r="C100" s="62"/>
      <c r="D100" s="62"/>
      <c r="E100" s="62"/>
      <c r="F100" s="61"/>
    </row>
    <row r="101" spans="3:6">
      <c r="C101" s="62"/>
      <c r="D101" s="62"/>
      <c r="E101" s="62"/>
      <c r="F101" s="61"/>
    </row>
    <row r="102" spans="3:6">
      <c r="C102" s="62"/>
      <c r="D102" s="62"/>
      <c r="E102" s="62"/>
      <c r="F102" s="61"/>
    </row>
    <row r="103" spans="3:6">
      <c r="C103" s="62"/>
      <c r="D103" s="62"/>
      <c r="E103" s="62"/>
      <c r="F103" s="61"/>
    </row>
    <row r="104" spans="3:6">
      <c r="C104" s="62"/>
      <c r="D104" s="62"/>
      <c r="E104" s="62"/>
      <c r="F104" s="61"/>
    </row>
    <row r="105" spans="3:6">
      <c r="C105" s="62"/>
      <c r="D105" s="62"/>
      <c r="E105" s="62"/>
      <c r="F105" s="61"/>
    </row>
    <row r="106" spans="3:6">
      <c r="C106" s="62"/>
      <c r="D106" s="62"/>
      <c r="E106" s="62"/>
      <c r="F106" s="61"/>
    </row>
    <row r="107" spans="3:6">
      <c r="C107" s="62"/>
      <c r="D107" s="62"/>
      <c r="E107" s="62"/>
      <c r="F107" s="61"/>
    </row>
    <row r="108" spans="3:6">
      <c r="C108" s="62"/>
      <c r="D108" s="62"/>
      <c r="E108" s="62"/>
      <c r="F108" s="61"/>
    </row>
    <row r="109" spans="3:6">
      <c r="C109" s="62"/>
      <c r="D109" s="62"/>
      <c r="E109" s="62"/>
      <c r="F109" s="61"/>
    </row>
    <row r="110" spans="3:6">
      <c r="C110" s="62"/>
      <c r="D110" s="62"/>
      <c r="E110" s="62"/>
      <c r="F110" s="61"/>
    </row>
    <row r="111" spans="3:6">
      <c r="C111" s="62"/>
      <c r="D111" s="62"/>
      <c r="E111" s="62"/>
      <c r="F111" s="61"/>
    </row>
    <row r="112" spans="3:6">
      <c r="C112" s="62"/>
      <c r="D112" s="62"/>
      <c r="E112" s="62"/>
      <c r="F112" s="61"/>
    </row>
    <row r="113" spans="3:6">
      <c r="C113" s="62"/>
      <c r="D113" s="62"/>
      <c r="E113" s="62"/>
      <c r="F113" s="61"/>
    </row>
    <row r="114" spans="3:6">
      <c r="C114" s="62"/>
      <c r="D114" s="62"/>
      <c r="E114" s="62"/>
      <c r="F114" s="61"/>
    </row>
    <row r="115" spans="3:6">
      <c r="C115" s="62"/>
      <c r="D115" s="62"/>
      <c r="E115" s="62"/>
      <c r="F115" s="61"/>
    </row>
    <row r="116" spans="3:6">
      <c r="C116" s="62"/>
      <c r="D116" s="62"/>
      <c r="E116" s="62"/>
      <c r="F116" s="61"/>
    </row>
    <row r="117" spans="3:6">
      <c r="C117" s="62"/>
      <c r="D117" s="62"/>
      <c r="E117" s="62"/>
      <c r="F117" s="61"/>
    </row>
    <row r="118" spans="3:6">
      <c r="C118" s="62"/>
      <c r="D118" s="62"/>
      <c r="E118" s="62"/>
      <c r="F118" s="61"/>
    </row>
    <row r="119" spans="3:6">
      <c r="C119" s="62"/>
      <c r="D119" s="62"/>
      <c r="E119" s="62"/>
      <c r="F119" s="61"/>
    </row>
    <row r="120" spans="3:6">
      <c r="C120" s="62"/>
      <c r="D120" s="62"/>
      <c r="E120" s="62"/>
      <c r="F120" s="61"/>
    </row>
    <row r="121" spans="3:6">
      <c r="C121" s="62"/>
      <c r="D121" s="62"/>
      <c r="E121" s="62"/>
      <c r="F121" s="61"/>
    </row>
    <row r="122" spans="3:6">
      <c r="C122" s="62"/>
      <c r="D122" s="62"/>
      <c r="E122" s="62"/>
      <c r="F122" s="61"/>
    </row>
    <row r="123" spans="3:6">
      <c r="C123" s="62"/>
      <c r="D123" s="62"/>
      <c r="E123" s="62"/>
      <c r="F123" s="61"/>
    </row>
    <row r="124" spans="3:6">
      <c r="C124" s="62"/>
      <c r="D124" s="62"/>
      <c r="E124" s="62"/>
      <c r="F124" s="61"/>
    </row>
    <row r="125" spans="3:6">
      <c r="C125" s="62"/>
      <c r="D125" s="62"/>
      <c r="E125" s="62"/>
      <c r="F125" s="61"/>
    </row>
    <row r="126" spans="3:6">
      <c r="C126" s="62"/>
      <c r="D126" s="62"/>
      <c r="E126" s="62"/>
      <c r="F126" s="61"/>
    </row>
    <row r="127" spans="3:6">
      <c r="C127" s="62"/>
      <c r="D127" s="62"/>
      <c r="E127" s="62"/>
      <c r="F127" s="61"/>
    </row>
    <row r="128" spans="3:6">
      <c r="C128" s="62"/>
      <c r="D128" s="62"/>
      <c r="E128" s="62"/>
      <c r="F128" s="61"/>
    </row>
    <row r="129" spans="3:6">
      <c r="C129" s="62"/>
      <c r="D129" s="62"/>
      <c r="E129" s="62"/>
      <c r="F129" s="61"/>
    </row>
    <row r="130" spans="3:6">
      <c r="C130" s="62"/>
      <c r="D130" s="62"/>
      <c r="E130" s="62"/>
      <c r="F130" s="61"/>
    </row>
    <row r="131" spans="3:6">
      <c r="C131" s="62"/>
      <c r="D131" s="62"/>
      <c r="E131" s="62"/>
      <c r="F131" s="61"/>
    </row>
    <row r="132" spans="3:6">
      <c r="C132" s="62"/>
      <c r="D132" s="62"/>
      <c r="E132" s="62"/>
      <c r="F132" s="61"/>
    </row>
    <row r="133" spans="3:6">
      <c r="C133" s="62"/>
      <c r="D133" s="62"/>
      <c r="E133" s="62"/>
      <c r="F133" s="61"/>
    </row>
    <row r="134" spans="3:6">
      <c r="C134" s="62"/>
      <c r="D134" s="62"/>
      <c r="E134" s="62"/>
      <c r="F134" s="61"/>
    </row>
    <row r="135" spans="3:6">
      <c r="C135" s="62"/>
      <c r="D135" s="62"/>
      <c r="E135" s="62"/>
      <c r="F135" s="61"/>
    </row>
    <row r="136" spans="3:6">
      <c r="C136" s="62"/>
      <c r="D136" s="62"/>
      <c r="E136" s="62"/>
      <c r="F136" s="61"/>
    </row>
    <row r="137" spans="3:6">
      <c r="C137" s="62"/>
      <c r="D137" s="62"/>
      <c r="E137" s="62"/>
      <c r="F137" s="61"/>
    </row>
    <row r="138" spans="3:6">
      <c r="C138" s="62"/>
      <c r="D138" s="62"/>
      <c r="E138" s="62"/>
      <c r="F138" s="61"/>
    </row>
    <row r="139" spans="3:6">
      <c r="C139" s="62"/>
      <c r="D139" s="62"/>
      <c r="E139" s="62"/>
      <c r="F139" s="61"/>
    </row>
    <row r="140" spans="3:6">
      <c r="C140" s="62"/>
      <c r="D140" s="62"/>
      <c r="E140" s="7"/>
      <c r="F140" s="64"/>
    </row>
    <row r="141" spans="3:6">
      <c r="C141" s="62"/>
      <c r="D141" s="62"/>
      <c r="E141" s="7"/>
      <c r="F141" s="64"/>
    </row>
    <row r="142" spans="3:6">
      <c r="C142" s="62"/>
      <c r="D142" s="62"/>
      <c r="E142" s="7"/>
      <c r="F142" s="64"/>
    </row>
    <row r="143" spans="3:6">
      <c r="C143" s="62"/>
      <c r="D143" s="62"/>
      <c r="E143" s="7"/>
      <c r="F143" s="64"/>
    </row>
    <row r="144" spans="3:6">
      <c r="C144" s="62"/>
      <c r="D144" s="62"/>
      <c r="E144" s="7"/>
      <c r="F144" s="64"/>
    </row>
    <row r="145" spans="3:6">
      <c r="C145" s="62"/>
      <c r="D145" s="62"/>
      <c r="E145" s="7"/>
      <c r="F145" s="64"/>
    </row>
    <row r="146" spans="3:6">
      <c r="C146" s="62"/>
      <c r="D146" s="62"/>
      <c r="E146" s="7"/>
      <c r="F146" s="64"/>
    </row>
    <row r="147" spans="3:6">
      <c r="C147" s="62"/>
      <c r="D147" s="62"/>
      <c r="E147" s="7"/>
      <c r="F147" s="64"/>
    </row>
    <row r="148" spans="3:6">
      <c r="C148" s="62"/>
      <c r="D148" s="62"/>
      <c r="E148" s="7"/>
      <c r="F148" s="64"/>
    </row>
    <row r="149" spans="3:6">
      <c r="C149" s="62"/>
      <c r="D149" s="62"/>
      <c r="E149" s="7"/>
      <c r="F149" s="64"/>
    </row>
    <row r="150" spans="3:6">
      <c r="C150" s="62"/>
      <c r="D150" s="62"/>
      <c r="E150" s="7"/>
      <c r="F150" s="64"/>
    </row>
    <row r="151" spans="3:6">
      <c r="C151" s="62"/>
      <c r="D151" s="62"/>
      <c r="E151" s="7"/>
      <c r="F151" s="64"/>
    </row>
    <row r="152" spans="3:6">
      <c r="C152" s="62"/>
      <c r="D152" s="62"/>
      <c r="E152" s="7"/>
      <c r="F152" s="64"/>
    </row>
    <row r="153" spans="3:6">
      <c r="C153" s="62"/>
      <c r="D153" s="62"/>
      <c r="E153" s="7"/>
      <c r="F153" s="64"/>
    </row>
    <row r="154" spans="3:6">
      <c r="C154" s="62"/>
      <c r="D154" s="62"/>
      <c r="E154" s="7"/>
      <c r="F154" s="64"/>
    </row>
    <row r="155" spans="3:6">
      <c r="C155" s="62"/>
      <c r="D155" s="62"/>
      <c r="E155" s="7"/>
      <c r="F155" s="64"/>
    </row>
    <row r="156" spans="3:6">
      <c r="C156" s="62"/>
      <c r="D156" s="62"/>
      <c r="E156" s="7"/>
      <c r="F156" s="64"/>
    </row>
    <row r="157" spans="3:6">
      <c r="C157" s="62"/>
      <c r="D157" s="62"/>
      <c r="E157" s="7"/>
      <c r="F157" s="64"/>
    </row>
    <row r="158" spans="3:6">
      <c r="C158" s="62"/>
      <c r="D158" s="62"/>
      <c r="E158" s="7"/>
      <c r="F158" s="64"/>
    </row>
    <row r="159" spans="3:6">
      <c r="C159" s="62"/>
      <c r="D159" s="62"/>
      <c r="E159" s="7"/>
      <c r="F159" s="64"/>
    </row>
    <row r="160" spans="3:6">
      <c r="C160" s="62"/>
      <c r="D160" s="62"/>
      <c r="E160" s="7"/>
      <c r="F160" s="64"/>
    </row>
    <row r="161" spans="3:6">
      <c r="C161" s="62"/>
      <c r="D161" s="62"/>
      <c r="E161" s="7"/>
      <c r="F161" s="64"/>
    </row>
    <row r="162" spans="3:6">
      <c r="C162" s="62"/>
      <c r="D162" s="62"/>
      <c r="E162" s="7"/>
      <c r="F162" s="64"/>
    </row>
    <row r="163" spans="3:6">
      <c r="C163" s="62"/>
      <c r="D163" s="62"/>
      <c r="E163" s="7"/>
      <c r="F163" s="64"/>
    </row>
    <row r="164" spans="3:6">
      <c r="C164" s="62"/>
      <c r="D164" s="62"/>
      <c r="E164" s="7"/>
      <c r="F164" s="64"/>
    </row>
    <row r="165" spans="3:6">
      <c r="C165" s="62"/>
      <c r="D165" s="62"/>
      <c r="E165" s="7"/>
      <c r="F165" s="64"/>
    </row>
    <row r="166" spans="3:6">
      <c r="C166" s="62"/>
      <c r="D166" s="62"/>
      <c r="E166" s="7"/>
      <c r="F166" s="64"/>
    </row>
  </sheetData>
  <mergeCells count="2">
    <mergeCell ref="E2:F2"/>
    <mergeCell ref="E3:F3"/>
  </mergeCells>
  <phoneticPr fontId="1"/>
  <pageMargins left="0.70866141732283472" right="0.70866141732283472" top="0.39370078740157483" bottom="0.19685039370078741" header="0.31496062992125984" footer="0.31496062992125984"/>
  <pageSetup paperSize="9" scale="64" orientation="landscape" horizontalDpi="300" verticalDpi="300" r:id="rId1"/>
  <headerFoot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82"/>
  <sheetViews>
    <sheetView workbookViewId="0">
      <selection activeCell="D8" sqref="D8:K8"/>
    </sheetView>
  </sheetViews>
  <sheetFormatPr baseColWidth="10" defaultColWidth="8.83203125" defaultRowHeight="17"/>
  <cols>
    <col min="1" max="1" width="1.1640625" customWidth="1"/>
    <col min="2" max="2" width="41.83203125" customWidth="1"/>
    <col min="3" max="3" width="1.6640625" customWidth="1"/>
    <col min="4" max="4" width="7.1640625" customWidth="1"/>
    <col min="5" max="10" width="11.1640625" customWidth="1"/>
    <col min="11" max="11" width="4.6640625" customWidth="1"/>
    <col min="12" max="12" width="1.83203125" customWidth="1"/>
    <col min="13" max="13" width="4.5" customWidth="1"/>
    <col min="14" max="17" width="5.83203125" customWidth="1"/>
    <col min="18" max="18" width="5.5" customWidth="1"/>
    <col min="19" max="21" width="5.83203125" customWidth="1"/>
  </cols>
  <sheetData>
    <row r="1" spans="2:21" ht="9" customHeight="1"/>
    <row r="2" spans="2:21" ht="29.25" customHeight="1">
      <c r="B2" s="142" t="s">
        <v>22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1" ht="7.5" customHeight="1" thickBot="1">
      <c r="B3" s="3"/>
      <c r="C3" s="3"/>
    </row>
    <row r="4" spans="2:21" ht="19" thickBot="1">
      <c r="B4" s="32" t="s">
        <v>17</v>
      </c>
      <c r="C4" s="31" t="s">
        <v>26</v>
      </c>
      <c r="D4" s="28"/>
      <c r="E4" s="29"/>
      <c r="F4" s="30"/>
      <c r="G4" s="135" t="s">
        <v>24</v>
      </c>
      <c r="H4" s="135"/>
      <c r="I4" s="135"/>
      <c r="J4" s="135"/>
    </row>
    <row r="5" spans="2:21" ht="19" thickBot="1">
      <c r="B5" s="33" t="e">
        <f>IF(#REF!="","",IF(AND(COUNTIFS(#REF!,"*(5％未満)*")&gt;0,COUNTIFS(#REF!,"*(遺伝子組み換え)*")&gt;0),SUBSTITUTE(#REF!,"(遺伝子組み換え)",""),IF(AND(COUNTIFS(#REF!,"*(5％未満)*")&gt;0,COUNTIFS(#REF!,"*(遺伝子組み換え不分別)*")&gt;0),SUBSTITUTE(#REF!,"(遺伝子組み換え不分別)",""),#REF!)))</f>
        <v>#REF!</v>
      </c>
      <c r="C5" s="133" t="e">
        <f>IF(#REF!="","","("&amp;#REF!&amp;")")</f>
        <v>#REF!</v>
      </c>
      <c r="D5" s="133"/>
      <c r="E5" s="133"/>
      <c r="F5" s="134"/>
      <c r="G5" s="135"/>
      <c r="H5" s="135"/>
      <c r="I5" s="135"/>
      <c r="J5" s="135"/>
      <c r="M5" s="136" t="s">
        <v>20</v>
      </c>
      <c r="N5" s="137"/>
      <c r="O5" s="137"/>
      <c r="P5" s="137"/>
      <c r="Q5" s="138"/>
      <c r="R5" s="21"/>
      <c r="U5" s="15"/>
    </row>
    <row r="6" spans="2:21" ht="19" thickBot="1">
      <c r="B6" s="33" t="e">
        <f>IF(#REF!="","",IF(AND(COUNTIFS(#REF!,"*(5％未満)*")&gt;0,COUNTIFS(#REF!,"*(遺伝子組み換え)*")&gt;0),SUBSTITUTE(#REF!,"(遺伝子組み換え)",""),IF(AND(COUNTIFS(#REF!,"*(5％未満)*")&gt;0,COUNTIFS(#REF!,"*(遺伝子組み換え不分別)*")&gt;0),SUBSTITUTE(#REF!,"(遺伝子組み換え不分別)",""),#REF!)))</f>
        <v>#REF!</v>
      </c>
      <c r="M6" s="118" t="s">
        <v>9</v>
      </c>
      <c r="N6" s="119"/>
      <c r="O6" s="140" t="e">
        <f>#REF!</f>
        <v>#REF!</v>
      </c>
      <c r="P6" s="140"/>
      <c r="Q6" s="10" t="s">
        <v>14</v>
      </c>
    </row>
    <row r="7" spans="2:21" ht="18">
      <c r="B7" s="33" t="e">
        <f>IF(#REF!="","",IF(AND(COUNTIFS(#REF!,"*(5％未満)*")&gt;0,COUNTIFS(#REF!,"*(遺伝子組み換え)*")&gt;0),SUBSTITUTE(#REF!,"(遺伝子組み換え)",""),IF(AND(COUNTIFS(#REF!,"*(5％未満)*")&gt;0,COUNTIFS(#REF!,"*(遺伝子組み換え不分別)*")&gt;0),SUBSTITUTE(#REF!,"(遺伝子組み換え不分別)",""),#REF!)))</f>
        <v>#REF!</v>
      </c>
      <c r="D7" s="144" t="s">
        <v>18</v>
      </c>
      <c r="E7" s="145"/>
      <c r="F7" s="145"/>
      <c r="G7" s="145"/>
      <c r="H7" s="145"/>
      <c r="I7" s="145"/>
      <c r="J7" s="145"/>
      <c r="K7" s="146"/>
      <c r="M7" s="118" t="s">
        <v>10</v>
      </c>
      <c r="N7" s="119"/>
      <c r="O7" s="123" t="e">
        <f>#REF!</f>
        <v>#REF!</v>
      </c>
      <c r="P7" s="123"/>
      <c r="Q7" s="10" t="s">
        <v>15</v>
      </c>
    </row>
    <row r="8" spans="2:21" ht="18">
      <c r="B8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8" s="147" t="e">
        <f>IF(#REF!="","",#REF!)</f>
        <v>#REF!</v>
      </c>
      <c r="E8" s="148"/>
      <c r="F8" s="148"/>
      <c r="G8" s="148"/>
      <c r="H8" s="148"/>
      <c r="I8" s="148"/>
      <c r="J8" s="148"/>
      <c r="K8" s="149"/>
      <c r="M8" s="118" t="s">
        <v>11</v>
      </c>
      <c r="N8" s="119"/>
      <c r="O8" s="123" t="e">
        <f>#REF!</f>
        <v>#REF!</v>
      </c>
      <c r="P8" s="123"/>
      <c r="Q8" s="10" t="s">
        <v>15</v>
      </c>
    </row>
    <row r="9" spans="2:21" ht="18.75" customHeight="1">
      <c r="B9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9" s="147" t="e">
        <f>IF(#REF!="","",#REF!)</f>
        <v>#REF!</v>
      </c>
      <c r="E9" s="148"/>
      <c r="F9" s="148"/>
      <c r="G9" s="148"/>
      <c r="H9" s="148"/>
      <c r="I9" s="148"/>
      <c r="J9" s="148"/>
      <c r="K9" s="149"/>
      <c r="M9" s="118" t="s">
        <v>12</v>
      </c>
      <c r="N9" s="119"/>
      <c r="O9" s="123" t="e">
        <f>#REF!</f>
        <v>#REF!</v>
      </c>
      <c r="P9" s="123"/>
      <c r="Q9" s="10" t="s">
        <v>15</v>
      </c>
    </row>
    <row r="10" spans="2:21" ht="19" thickBot="1">
      <c r="B10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10" s="147" t="e">
        <f>IF(#REF!="","",#REF!)</f>
        <v>#REF!</v>
      </c>
      <c r="E10" s="148"/>
      <c r="F10" s="148"/>
      <c r="G10" s="148"/>
      <c r="H10" s="148"/>
      <c r="I10" s="148"/>
      <c r="J10" s="148"/>
      <c r="K10" s="149"/>
      <c r="M10" s="125" t="s">
        <v>13</v>
      </c>
      <c r="N10" s="126"/>
      <c r="O10" s="122" t="e">
        <f>#REF!</f>
        <v>#REF!</v>
      </c>
      <c r="P10" s="122"/>
      <c r="Q10" s="11" t="s">
        <v>15</v>
      </c>
    </row>
    <row r="11" spans="2:21" ht="18.75" customHeight="1">
      <c r="B11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11" s="147" t="e">
        <f>IF(#REF!="","",#REF!)</f>
        <v>#REF!</v>
      </c>
      <c r="E11" s="148"/>
      <c r="F11" s="148"/>
      <c r="G11" s="148"/>
      <c r="H11" s="148"/>
      <c r="I11" s="148"/>
      <c r="J11" s="148"/>
      <c r="K11" s="149"/>
    </row>
    <row r="12" spans="2:21" ht="19" thickBot="1">
      <c r="B12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12" s="147" t="e">
        <f>IF(#REF!="","",#REF!)</f>
        <v>#REF!</v>
      </c>
      <c r="E12" s="148"/>
      <c r="F12" s="148"/>
      <c r="G12" s="148"/>
      <c r="H12" s="148"/>
      <c r="I12" s="148"/>
      <c r="J12" s="148"/>
      <c r="K12" s="149"/>
      <c r="M12" s="141" t="s">
        <v>21</v>
      </c>
      <c r="N12" s="141"/>
      <c r="O12" s="141"/>
      <c r="P12" s="141"/>
      <c r="Q12" s="141"/>
      <c r="R12" s="21"/>
    </row>
    <row r="13" spans="2:21" ht="18">
      <c r="B13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13" s="147" t="e">
        <f>IF(#REF!="","",#REF!)</f>
        <v>#REF!</v>
      </c>
      <c r="E13" s="148"/>
      <c r="F13" s="148"/>
      <c r="G13" s="148"/>
      <c r="H13" s="148"/>
      <c r="I13" s="148"/>
      <c r="J13" s="148"/>
      <c r="K13" s="149"/>
      <c r="M13" s="120" t="s">
        <v>9</v>
      </c>
      <c r="N13" s="121"/>
      <c r="O13" s="139" t="e">
        <f>#REF!</f>
        <v>#REF!</v>
      </c>
      <c r="P13" s="139"/>
      <c r="Q13" s="9" t="s">
        <v>14</v>
      </c>
    </row>
    <row r="14" spans="2:21" ht="18">
      <c r="B14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14" s="147" t="e">
        <f>IF(#REF!="","",#REF!)</f>
        <v>#REF!</v>
      </c>
      <c r="E14" s="148"/>
      <c r="F14" s="148"/>
      <c r="G14" s="148"/>
      <c r="H14" s="148"/>
      <c r="I14" s="148"/>
      <c r="J14" s="148"/>
      <c r="K14" s="149"/>
      <c r="M14" s="118" t="s">
        <v>10</v>
      </c>
      <c r="N14" s="119"/>
      <c r="O14" s="123" t="e">
        <f>#REF!</f>
        <v>#REF!</v>
      </c>
      <c r="P14" s="123"/>
      <c r="Q14" s="10" t="s">
        <v>15</v>
      </c>
    </row>
    <row r="15" spans="2:21" ht="18">
      <c r="B15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15" s="147" t="e">
        <f>IF(#REF!="","",#REF!)</f>
        <v>#REF!</v>
      </c>
      <c r="E15" s="148"/>
      <c r="F15" s="148"/>
      <c r="G15" s="148"/>
      <c r="H15" s="148"/>
      <c r="I15" s="148"/>
      <c r="J15" s="148"/>
      <c r="K15" s="149"/>
      <c r="M15" s="118" t="s">
        <v>11</v>
      </c>
      <c r="N15" s="119"/>
      <c r="O15" s="123" t="e">
        <f>#REF!</f>
        <v>#REF!</v>
      </c>
      <c r="P15" s="123"/>
      <c r="Q15" s="10" t="s">
        <v>15</v>
      </c>
    </row>
    <row r="16" spans="2:21" ht="18">
      <c r="B16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16" s="147" t="e">
        <f>IF(#REF!="","",#REF!)</f>
        <v>#REF!</v>
      </c>
      <c r="E16" s="148"/>
      <c r="F16" s="148"/>
      <c r="G16" s="148"/>
      <c r="H16" s="148"/>
      <c r="I16" s="148"/>
      <c r="J16" s="148"/>
      <c r="K16" s="149"/>
      <c r="M16" s="118" t="s">
        <v>12</v>
      </c>
      <c r="N16" s="119"/>
      <c r="O16" s="123" t="e">
        <f>#REF!</f>
        <v>#REF!</v>
      </c>
      <c r="P16" s="123"/>
      <c r="Q16" s="10" t="s">
        <v>15</v>
      </c>
    </row>
    <row r="17" spans="2:20" ht="18.75" customHeight="1" thickBot="1">
      <c r="B17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17" s="150" t="e">
        <f>IF(#REF!="","",#REF!)</f>
        <v>#REF!</v>
      </c>
      <c r="E17" s="151"/>
      <c r="F17" s="151"/>
      <c r="G17" s="151"/>
      <c r="H17" s="151"/>
      <c r="I17" s="151"/>
      <c r="J17" s="151"/>
      <c r="K17" s="152"/>
      <c r="M17" s="125" t="s">
        <v>13</v>
      </c>
      <c r="N17" s="126"/>
      <c r="O17" s="122" t="e">
        <f>#REF!</f>
        <v>#REF!</v>
      </c>
      <c r="P17" s="122"/>
      <c r="Q17" s="11" t="s">
        <v>15</v>
      </c>
    </row>
    <row r="18" spans="2:20" ht="19" thickBot="1">
      <c r="B18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19" spans="2:20" ht="19" thickBot="1">
      <c r="B19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19" s="128" t="s">
        <v>19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30"/>
      <c r="R19" s="14"/>
    </row>
    <row r="20" spans="2:20" ht="18">
      <c r="B20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20" s="24" t="s">
        <v>23</v>
      </c>
      <c r="E20" s="18" t="e">
        <f>IF(COUNTIF(#REF!,"*卵*")&gt;0,"卵・","")</f>
        <v>#REF!</v>
      </c>
      <c r="F20" s="18" t="e">
        <f>IF(COUNTIF(#REF!,"*乳成分*")&gt;0,"乳成分・","")</f>
        <v>#REF!</v>
      </c>
      <c r="G20" s="18" t="e">
        <f>IF(COUNTIF(#REF!,"*小麦*")&gt;0,"小麦・","")</f>
        <v>#REF!</v>
      </c>
      <c r="H20" s="18" t="e">
        <f>IF(COUNTIF(#REF!,"*えび*")&gt;0,"えび・","")</f>
        <v>#REF!</v>
      </c>
      <c r="I20" s="18" t="e">
        <f>IF(COUNTIF(#REF!,"*かに*")&gt;0,"かに・","")</f>
        <v>#REF!</v>
      </c>
      <c r="J20" s="18" t="e">
        <f>IF(COUNTIF(#REF!,"*そば*")&gt;0,"そば・","")</f>
        <v>#REF!</v>
      </c>
      <c r="K20" s="124" t="e">
        <f>IF(COUNTIF(#REF!,"*落花生*")&gt;0,"落花生・","")</f>
        <v>#REF!</v>
      </c>
      <c r="L20" s="124"/>
      <c r="M20" s="124"/>
      <c r="N20" s="124" t="e">
        <f>IF(COUNTIF(#REF!,"*大豆*")&gt;0,"大豆・","")</f>
        <v>#REF!</v>
      </c>
      <c r="O20" s="124"/>
      <c r="P20" s="124" t="e">
        <f>IF(COUNTIF(#REF!,"*鶏肉*")&gt;0,"鶏肉・","")</f>
        <v>#REF!</v>
      </c>
      <c r="Q20" s="127"/>
    </row>
    <row r="21" spans="2:20" ht="18">
      <c r="B21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21" s="25"/>
      <c r="E21" s="18" t="e">
        <f>IF(COUNTIF(#REF!,"*豚肉*")&gt;0,"豚肉・","")</f>
        <v>#REF!</v>
      </c>
      <c r="F21" s="18" t="e">
        <f>IF(COUNTIF(#REF!,"*牛肉*")&gt;0,"牛肉・","")</f>
        <v>#REF!</v>
      </c>
      <c r="G21" s="18" t="e">
        <f>IF(COUNTIF(#REF!,"*ごま*")&gt;0,"ごま・","")</f>
        <v>#REF!</v>
      </c>
      <c r="H21" s="18" t="e">
        <f>IF(COUNTIF(#REF!,"*ゼラチン*")&gt;0,"ゼラチン・","")</f>
        <v>#REF!</v>
      </c>
      <c r="I21" s="18" t="e">
        <f>IF(COUNTIF(#REF!,"*やまいも*")&gt;0,"やまいも・","")</f>
        <v>#REF!</v>
      </c>
      <c r="J21" s="16" t="e">
        <f>IF(COUNTIF(#REF!,"*いか*")&gt;0,"いか・","")</f>
        <v>#REF!</v>
      </c>
      <c r="K21" s="124" t="e">
        <f>IF(COUNTIF(#REF!,"*さば*")&gt;0,"さば・","")</f>
        <v>#REF!</v>
      </c>
      <c r="L21" s="124"/>
      <c r="M21" s="124"/>
      <c r="N21" s="124" t="e">
        <f>IF(COUNTIF(#REF!,"*鮭*")&gt;0,"鮭・","")</f>
        <v>#REF!</v>
      </c>
      <c r="O21" s="124"/>
      <c r="P21" s="124" t="e">
        <f>IF(COUNTIF(#REF!,"*いくら*")&gt;0,"いくら・","")</f>
        <v>#REF!</v>
      </c>
      <c r="Q21" s="127"/>
      <c r="R21" s="14"/>
      <c r="S21" s="14"/>
      <c r="T21" s="14"/>
    </row>
    <row r="22" spans="2:20" ht="18">
      <c r="B22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22" s="25"/>
      <c r="E22" s="18" t="e">
        <f>IF(COUNTIF(#REF!,"*あわび*")&gt;0,"あわび・","")</f>
        <v>#REF!</v>
      </c>
      <c r="F22" s="18" t="e">
        <f>IF(COUNTIF(#REF!,"*まつたけ*")&gt;0,"まつたけ・","")</f>
        <v>#REF!</v>
      </c>
      <c r="G22" s="18" t="e">
        <f>IF(COUNTIF(#REF!,"*カシューナッツ*")&gt;0,"カシューナッツ・","")</f>
        <v>#REF!</v>
      </c>
      <c r="H22" s="16" t="e">
        <f>IF(COUNTIF(#REF!,"*くるみ*")&gt;0,"くるみ・","")</f>
        <v>#REF!</v>
      </c>
      <c r="I22" s="16" t="e">
        <f>IF(COUNTIF(#REF!,"*オレンジ*")&gt;0,"オレンジ・","")</f>
        <v>#REF!</v>
      </c>
      <c r="J22" s="36" t="e">
        <f>IF(COUNTIF(#REF!,"*りんご*")&gt;0,"りんご・","")</f>
        <v>#REF!</v>
      </c>
      <c r="K22" s="124" t="e">
        <f>IF(COUNTIF(#REF!,"*もも*")&gt;0,"もも・","")</f>
        <v>#REF!</v>
      </c>
      <c r="L22" s="124"/>
      <c r="M22" s="124"/>
      <c r="N22" s="124" t="e">
        <f>IF(COUNTIF(#REF!,"*バナナ*")&gt;0,"バナナ・","")</f>
        <v>#REF!</v>
      </c>
      <c r="O22" s="124"/>
      <c r="P22" s="124" t="e">
        <f>IF(COUNTIF(#REF!,"*キウイフルーツ*")&gt;0,"キウイフルーツ・","")</f>
        <v>#REF!</v>
      </c>
      <c r="Q22" s="127"/>
      <c r="R22" s="8"/>
      <c r="S22" s="8"/>
      <c r="T22" s="8"/>
    </row>
    <row r="23" spans="2:20" ht="18">
      <c r="B23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23" s="25"/>
      <c r="E23" s="18" t="e">
        <f>IF(COUNTIF(#REF!,"*〇〇*")&gt;0,"〇〇・","")</f>
        <v>#REF!</v>
      </c>
      <c r="F23" s="18" t="e">
        <f>IF(COUNTIF(#REF!,"*〇〇*")&gt;0,"〇〇・","")</f>
        <v>#REF!</v>
      </c>
      <c r="G23" s="18" t="e">
        <f>IF(COUNTIF(#REF!,"*〇〇*")&gt;0,"〇〇・","")</f>
        <v>#REF!</v>
      </c>
      <c r="H23" s="18" t="e">
        <f>IF(COUNTIF(#REF!,"*〇〇*")&gt;0,"〇〇・","")</f>
        <v>#REF!</v>
      </c>
      <c r="I23" s="18" t="e">
        <f>IF(COUNTIF(#REF!,"*〇〇*")&gt;0,"〇〇・","")</f>
        <v>#REF!</v>
      </c>
      <c r="J23" s="18" t="e">
        <f>IF(COUNTIF(#REF!,"*〇〇*")&gt;0,"〇〇・","")</f>
        <v>#REF!</v>
      </c>
      <c r="K23" s="124" t="e">
        <f>IF(COUNTIF(#REF!,"*〇〇*")&gt;0,"〇〇・","")</f>
        <v>#REF!</v>
      </c>
      <c r="L23" s="124"/>
      <c r="M23" s="124"/>
      <c r="N23" s="124" t="e">
        <f>IF(COUNTIF(#REF!,"*〇〇*")&gt;0,"〇〇・","")</f>
        <v>#REF!</v>
      </c>
      <c r="O23" s="124"/>
      <c r="P23" s="124" t="e">
        <f>IF(COUNTIF(#REF!,"*〇〇*")&gt;0,"〇〇・","")</f>
        <v>#REF!</v>
      </c>
      <c r="Q23" s="127"/>
      <c r="R23" s="8"/>
      <c r="S23" s="8"/>
      <c r="T23" s="8"/>
    </row>
    <row r="24" spans="2:20" ht="19" thickBot="1">
      <c r="B24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131" t="s">
        <v>25</v>
      </c>
      <c r="Q24" s="132"/>
      <c r="R24" s="8"/>
      <c r="S24" s="8"/>
      <c r="T24" s="8"/>
    </row>
    <row r="25" spans="2:20" ht="18">
      <c r="B25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D25" s="3"/>
      <c r="E25" s="22"/>
      <c r="F25" s="22"/>
      <c r="G25" s="22"/>
      <c r="H25" s="22"/>
      <c r="I25" s="22"/>
      <c r="J25" s="22"/>
      <c r="K25" s="143"/>
      <c r="L25" s="143"/>
      <c r="M25" s="143"/>
      <c r="N25" s="8"/>
      <c r="O25" s="8"/>
      <c r="P25" s="8"/>
      <c r="Q25" s="8"/>
      <c r="R25" s="8"/>
      <c r="S25" s="8"/>
      <c r="T25" s="8"/>
    </row>
    <row r="26" spans="2:20" ht="18">
      <c r="B26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  <c r="E26" s="19"/>
      <c r="F26" s="23"/>
      <c r="G26" s="17"/>
      <c r="H26" s="20"/>
      <c r="I26" s="8"/>
      <c r="J26" s="8"/>
      <c r="K26" s="7"/>
      <c r="L26" s="7"/>
      <c r="M26" s="7"/>
      <c r="N26" s="8"/>
      <c r="O26" s="8"/>
      <c r="P26" s="8"/>
      <c r="Q26" s="8"/>
      <c r="R26" s="8"/>
      <c r="S26" s="8"/>
      <c r="T26" s="8"/>
    </row>
    <row r="27" spans="2:20" ht="18">
      <c r="B27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28" spans="2:20" ht="18">
      <c r="B28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29" spans="2:20" ht="18">
      <c r="B29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0" spans="2:20" ht="18">
      <c r="B30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1" spans="2:20" ht="18">
      <c r="B31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2" spans="2:20" ht="18">
      <c r="B32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3" spans="2:2" ht="18">
      <c r="B33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4" spans="2:2" ht="18">
      <c r="B34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5" spans="2:2" ht="18">
      <c r="B35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6" spans="2:2" ht="18">
      <c r="B36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7" spans="2:2" ht="18">
      <c r="B37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8" spans="2:2" ht="18">
      <c r="B38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39" spans="2:2" ht="18">
      <c r="B39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0" spans="2:2" ht="18">
      <c r="B40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1" spans="2:2" ht="18">
      <c r="B41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2" spans="2:2" ht="18">
      <c r="B42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3" spans="2:2" ht="18">
      <c r="B43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4" spans="2:2" ht="18">
      <c r="B44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5" spans="2:2" ht="18">
      <c r="B45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6" spans="2:2" ht="18">
      <c r="B46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7" spans="2:2" ht="18">
      <c r="B47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8" spans="2:2" ht="18">
      <c r="B48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49" spans="2:2" ht="18">
      <c r="B49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0" spans="2:2" ht="18">
      <c r="B50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1" spans="2:2" ht="18">
      <c r="B51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2" spans="2:2" ht="18">
      <c r="B52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3" spans="2:2" ht="18">
      <c r="B53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4" spans="2:2" ht="18">
      <c r="B54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5" spans="2:2" ht="18">
      <c r="B55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6" spans="2:2" ht="18">
      <c r="B56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7" spans="2:2" ht="18">
      <c r="B57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8" spans="2:2" ht="18">
      <c r="B58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59" spans="2:2" ht="18">
      <c r="B59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0" spans="2:2" ht="18">
      <c r="B60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1" spans="2:2" ht="18">
      <c r="B61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2" spans="2:2" ht="18">
      <c r="B62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3" spans="2:2" ht="18">
      <c r="B63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4" spans="2:2" ht="18">
      <c r="B64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5" spans="2:2" ht="18">
      <c r="B65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6" spans="2:2" ht="18">
      <c r="B66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7" spans="2:2" ht="18">
      <c r="B67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8" spans="2:2" ht="18">
      <c r="B68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69" spans="2:2" ht="18">
      <c r="B69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0" spans="2:2" ht="18">
      <c r="B70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1" spans="2:2" ht="18">
      <c r="B71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2" spans="2:2" ht="18">
      <c r="B72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3" spans="2:2" ht="18">
      <c r="B73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4" spans="2:2" ht="18">
      <c r="B74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5" spans="2:2" ht="18">
      <c r="B75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6" spans="2:2" ht="18">
      <c r="B76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7" spans="2:2" ht="18">
      <c r="B77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8" spans="2:2" ht="18">
      <c r="B78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79" spans="2:2" ht="18">
      <c r="B79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80" spans="2:2" ht="18">
      <c r="B80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81" spans="2:2" ht="18">
      <c r="B81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  <row r="82" spans="2:2" ht="18">
      <c r="B82" s="34" t="e">
        <f>IF(#REF!="","",IF(COUNTIFS(#REF!,"*(遺伝子組み換え)*")&gt;0,SUBSTITUTE(#REF!,"(遺伝子組み換え)",""),IF(COUNTIFS(#REF!,"*(遺伝子組み換え不分別)*")&gt;0,SUBSTITUTE(#REF!,"(遺伝子組み換え不分別)",""),#REF!)))</f>
        <v>#REF!</v>
      </c>
    </row>
  </sheetData>
  <mergeCells count="51">
    <mergeCell ref="B2:T2"/>
    <mergeCell ref="M6:N6"/>
    <mergeCell ref="K25:M25"/>
    <mergeCell ref="D7:K7"/>
    <mergeCell ref="D8:K8"/>
    <mergeCell ref="D9:K9"/>
    <mergeCell ref="D17:K17"/>
    <mergeCell ref="D16:K16"/>
    <mergeCell ref="D15:K15"/>
    <mergeCell ref="D14:K14"/>
    <mergeCell ref="D13:K13"/>
    <mergeCell ref="D12:K12"/>
    <mergeCell ref="D11:K11"/>
    <mergeCell ref="D10:K10"/>
    <mergeCell ref="M10:N10"/>
    <mergeCell ref="M7:N7"/>
    <mergeCell ref="C5:F5"/>
    <mergeCell ref="G4:J5"/>
    <mergeCell ref="M5:Q5"/>
    <mergeCell ref="K23:M23"/>
    <mergeCell ref="O15:P15"/>
    <mergeCell ref="O14:P14"/>
    <mergeCell ref="O13:P13"/>
    <mergeCell ref="M9:N9"/>
    <mergeCell ref="M8:N8"/>
    <mergeCell ref="O10:P10"/>
    <mergeCell ref="O9:P9"/>
    <mergeCell ref="O8:P8"/>
    <mergeCell ref="O7:P7"/>
    <mergeCell ref="O6:P6"/>
    <mergeCell ref="M15:N15"/>
    <mergeCell ref="M12:Q12"/>
    <mergeCell ref="N23:O23"/>
    <mergeCell ref="P23:Q23"/>
    <mergeCell ref="K21:M21"/>
    <mergeCell ref="K22:M22"/>
    <mergeCell ref="P24:Q24"/>
    <mergeCell ref="P22:Q22"/>
    <mergeCell ref="N22:O22"/>
    <mergeCell ref="P21:Q21"/>
    <mergeCell ref="N21:O21"/>
    <mergeCell ref="M14:N14"/>
    <mergeCell ref="M13:N13"/>
    <mergeCell ref="O17:P17"/>
    <mergeCell ref="O16:P16"/>
    <mergeCell ref="K20:M20"/>
    <mergeCell ref="M17:N17"/>
    <mergeCell ref="M16:N16"/>
    <mergeCell ref="P20:Q20"/>
    <mergeCell ref="N20:O20"/>
    <mergeCell ref="D19:Q19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83"/>
  <sheetViews>
    <sheetView workbookViewId="0">
      <selection activeCell="E9" sqref="E9"/>
    </sheetView>
  </sheetViews>
  <sheetFormatPr baseColWidth="10" defaultColWidth="8.83203125" defaultRowHeight="17"/>
  <cols>
    <col min="1" max="1" width="1.1640625" customWidth="1"/>
    <col min="2" max="2" width="21.6640625" bestFit="1" customWidth="1"/>
    <col min="3" max="3" width="3.6640625" hidden="1" customWidth="1"/>
    <col min="4" max="4" width="3.33203125" customWidth="1"/>
    <col min="5" max="5" width="11.5" customWidth="1"/>
    <col min="6" max="6" width="15.33203125" customWidth="1"/>
    <col min="7" max="9" width="11.1640625" customWidth="1"/>
    <col min="10" max="10" width="27" customWidth="1"/>
    <col min="11" max="11" width="5" customWidth="1"/>
    <col min="12" max="12" width="4.6640625" customWidth="1"/>
    <col min="13" max="13" width="1.83203125" customWidth="1"/>
    <col min="14" max="14" width="4.5" customWidth="1"/>
    <col min="15" max="18" width="5.83203125" customWidth="1"/>
    <col min="19" max="19" width="5.5" customWidth="1"/>
    <col min="20" max="22" width="5.83203125" customWidth="1"/>
  </cols>
  <sheetData>
    <row r="1" spans="2:22" ht="27.75" customHeight="1">
      <c r="B1" s="51" t="s">
        <v>27</v>
      </c>
      <c r="C1" s="38"/>
    </row>
    <row r="2" spans="2:22" ht="18">
      <c r="B2" s="58" t="e">
        <f>LEFT(B3,LEN(B3)-1)</f>
        <v>#REF!</v>
      </c>
      <c r="C2" s="58"/>
      <c r="D2" s="58"/>
      <c r="E2" s="58"/>
      <c r="F2" s="58"/>
      <c r="G2" s="58"/>
      <c r="H2" s="58"/>
      <c r="I2" s="58"/>
      <c r="J2" s="58"/>
      <c r="K2" s="58"/>
    </row>
    <row r="3" spans="2:22" ht="72.75" customHeight="1">
      <c r="B3" s="153" t="e">
        <f>C6&amp;D6&amp;C7&amp;C8&amp;C9&amp;C10&amp;C11&amp;C12&amp;C13&amp;C14&amp;C15&amp;C16&amp;C17&amp;C18&amp;C19&amp;C20&amp;C21&amp;C22&amp;C23&amp;C24&amp;C25&amp;C26&amp;C27&amp;C28&amp;C29&amp;C30&amp;C31&amp;C32&amp;C33&amp;C34&amp;C35&amp;C36&amp;C37&amp;C38&amp;C39&amp;C40&amp;C41&amp;C42&amp;C43&amp;C44&amp;C45&amp;C46&amp;C47&amp;C48&amp;C49&amp;C50&amp;C51&amp;C52&amp;C53&amp;C54&amp;C55&amp;C56&amp;C57&amp;C58&amp;C59&amp;C60&amp;C61&amp;C62&amp;C63&amp;C64&amp;C65&amp;C66&amp;C67&amp;C68&amp;C69&amp;C70&amp;C71&amp;C72&amp;C73&amp;C74&amp;C75&amp;C76&amp;C77&amp;C78&amp;C79&amp;C80&amp;C81&amp;C82&amp;C83</f>
        <v>#REF!</v>
      </c>
      <c r="C3" s="153"/>
      <c r="D3" s="153"/>
      <c r="E3" s="153"/>
      <c r="F3" s="153"/>
      <c r="G3" s="153" t="e">
        <f>"/　"&amp;IF('最終表示画面（１）'!D8="","",'最終表示画面（１）'!D8&amp;"、")&amp;IF('最終表示画面（１）'!D9="","",'最終表示画面（１）'!D9&amp;"、")&amp;IF('最終表示画面（１）'!D10="","",'最終表示画面（１）'!D10&amp;"、")&amp;IF('最終表示画面（１）'!D11="","",'最終表示画面（１）'!D11&amp;"、")&amp;IF('最終表示画面（１）'!D12="","",'最終表示画面（１）'!D12&amp;"、")&amp;IF('最終表示画面（１）'!D13="","",'最終表示画面（１）'!D13&amp;"、")&amp;IF('最終表示画面（１）'!D14="","",'最終表示画面（１）'!D14&amp;"、")&amp;IF('最終表示画面（１）'!D15="","",'最終表示画面（１）'!D15&amp;"、")&amp;IF('最終表示画面（１）'!D16="","",'最終表示画面（１）'!D16&amp;"、")&amp;IF('最終表示画面（１）'!D17="","",'最終表示画面（１）'!D17&amp;"、")</f>
        <v>#REF!</v>
      </c>
      <c r="H3" s="153"/>
      <c r="I3" s="153"/>
      <c r="J3" s="153"/>
      <c r="K3" s="154" t="e">
        <f>'最終表示画面（１）'!E20&amp;'最終表示画面（１）'!F20&amp;'最終表示画面（１）'!G20&amp;'最終表示画面（１）'!H20&amp;'最終表示画面（１）'!I20&amp;'最終表示画面（１）'!J20&amp;'最終表示画面（１）'!K20&amp;'最終表示画面（１）'!N20&amp;'最終表示画面（１）'!P20&amp;'最終表示画面（１）'!E21&amp;'最終表示画面（１）'!F21&amp;'最終表示画面（１）'!G21&amp;'最終表示画面（１）'!H21&amp;'最終表示画面（１）'!I21&amp;'最終表示画面（１）'!J21&amp;'最終表示画面（１）'!K21&amp;'最終表示画面（１）'!N21&amp;'最終表示画面（１）'!P21&amp;'最終表示画面（１）'!E22&amp;'最終表示画面（１）'!F22&amp;'最終表示画面（１）'!G22&amp;'最終表示画面（１）'!H22&amp;'最終表示画面（１）'!I22&amp;'最終表示画面（１）'!J22&amp;'最終表示画面（１）'!K22&amp;'最終表示画面（１）'!N22&amp;'最終表示画面（１）'!P22</f>
        <v>#REF!</v>
      </c>
      <c r="L3" s="154"/>
      <c r="M3" s="154"/>
      <c r="N3" s="154"/>
      <c r="O3" s="154"/>
      <c r="P3" s="154"/>
      <c r="Q3" s="154"/>
      <c r="R3" s="154"/>
      <c r="S3" s="50"/>
      <c r="T3" s="50"/>
      <c r="U3" s="50"/>
    </row>
    <row r="4" spans="2:22" ht="18" thickBot="1">
      <c r="B4" s="3"/>
      <c r="C4" s="3"/>
      <c r="D4" s="3"/>
    </row>
    <row r="5" spans="2:22" ht="19" thickBot="1">
      <c r="B5" s="32" t="s">
        <v>17</v>
      </c>
      <c r="C5" s="39"/>
      <c r="D5" s="31" t="s">
        <v>26</v>
      </c>
      <c r="E5" s="28"/>
      <c r="F5" s="29"/>
      <c r="G5" s="30"/>
      <c r="H5" s="135" t="e">
        <f>IF(B6="","",B6&amp;"、")&amp;D6&amp;B7&amp;"、"&amp;B8&amp;"、"&amp;B9&amp;"、"&amp;B10&amp;"、"&amp;B11&amp;"、"&amp;B12&amp;"、"&amp;B13&amp;"、"&amp;B14&amp;"、"&amp;B15&amp;"、"&amp;B16&amp;"、"&amp;B17&amp;"、"&amp;B18&amp;"、"&amp;B19&amp;"、"&amp;B20&amp;"、"&amp;B21&amp;"、"&amp;B22&amp;"、"&amp;B23&amp;"、"&amp;B24&amp;"、"&amp;B25&amp;"、"&amp;B26&amp;"、"&amp;B27&amp;"、"&amp;B28&amp;"、"&amp;B29&amp;"、"&amp;B30&amp;"、"&amp;B31&amp;"、"&amp;B32&amp;"、"&amp;B33&amp;"、"&amp;B34&amp;"、"&amp;B35&amp;"、"&amp;B36&amp;"、"&amp;B37&amp;"、"&amp;B38&amp;"、"&amp;B39&amp;"、"&amp;B40&amp;"、"&amp;B41&amp;"、"&amp;B42&amp;"、"&amp;B43&amp;"、"&amp;B44&amp;"、"&amp;B45&amp;"、"&amp;B46&amp;"、"&amp;B47&amp;"、"&amp;B48&amp;"、"&amp;B49&amp;"、"&amp;B50&amp;"、"&amp;B51&amp;"、"&amp;B52&amp;"、"&amp;B53&amp;"、"&amp;B54&amp;"、"&amp;B55&amp;"、"&amp;B56&amp;"、"&amp;B57&amp;"、"&amp;B58&amp;"、"&amp;B59&amp;"、"&amp;B60&amp;"、"&amp;B61&amp;"、"&amp;B62&amp;"、"&amp;B63&amp;"、"&amp;B64&amp;"、"&amp;B65&amp;"、"&amp;B66&amp;"、"&amp;B67&amp;"、"&amp;B68&amp;"、"&amp;B69&amp;"、"&amp;B70&amp;"、"&amp;B71&amp;"、"&amp;B72&amp;"、"&amp;B73&amp;"、"&amp;B74&amp;"、"&amp;B75&amp;"、"&amp;B76&amp;"、"&amp;B77&amp;"、"&amp;B78&amp;"、"&amp;B79&amp;"、"&amp;B80&amp;"、"&amp;B81&amp;"、"&amp;B82&amp;"、"&amp;B83</f>
        <v>#REF!</v>
      </c>
      <c r="I5" s="135"/>
      <c r="J5" s="135"/>
      <c r="K5" s="135"/>
    </row>
    <row r="6" spans="2:22" ht="19" thickBot="1">
      <c r="B6" s="34" t="e">
        <f>IF('最終表示画面（１）'!B5="","",IF(COUNTIFS('最終表示画面（１）'!B5,"*(5％未満)*")&gt;0,SUBSTITUTE('最終表示画面（１）'!B5,"(5％未満)",""),'最終表示画面（１）'!B5))</f>
        <v>#REF!</v>
      </c>
      <c r="C6" s="40" t="e">
        <f>IF(B6="","",B6)</f>
        <v>#REF!</v>
      </c>
      <c r="D6" s="133" t="e">
        <f>'最終表示画面（１）'!C5&amp;"、"</f>
        <v>#REF!</v>
      </c>
      <c r="E6" s="133"/>
      <c r="F6" s="133"/>
      <c r="G6" s="134"/>
      <c r="H6" s="135"/>
      <c r="I6" s="135"/>
      <c r="J6" s="135"/>
      <c r="K6" s="135"/>
      <c r="N6" s="136" t="s">
        <v>20</v>
      </c>
      <c r="O6" s="137"/>
      <c r="P6" s="137"/>
      <c r="Q6" s="137"/>
      <c r="R6" s="138"/>
      <c r="S6" s="21"/>
      <c r="V6" s="15"/>
    </row>
    <row r="7" spans="2:22" ht="19" thickBot="1">
      <c r="B7" s="34" t="e">
        <f>IF('最終表示画面（１）'!B6="","",IF(COUNTIFS('最終表示画面（１）'!B6,"*(5％未満)*")&gt;0,SUBSTITUTE('最終表示画面（１）'!B6,"(5％未満)",""),'最終表示画面（１）'!B6))</f>
        <v>#REF!</v>
      </c>
      <c r="C7" s="40" t="e">
        <f t="shared" ref="C7:C70" si="0">IF(B7="","",B7&amp;"、")</f>
        <v>#REF!</v>
      </c>
      <c r="N7" s="118" t="s">
        <v>9</v>
      </c>
      <c r="O7" s="119"/>
      <c r="P7" s="140" t="e">
        <f>#REF!</f>
        <v>#REF!</v>
      </c>
      <c r="Q7" s="140"/>
      <c r="R7" s="10" t="s">
        <v>14</v>
      </c>
    </row>
    <row r="8" spans="2:22" ht="18">
      <c r="B8" s="34" t="e">
        <f>IF('最終表示画面（１）'!B7="","",IF(COUNTIFS('最終表示画面（１）'!B7,"*(5％未満)*")&gt;0,SUBSTITUTE('最終表示画面（１）'!B7,"(5％未満)",""),'最終表示画面（１）'!B7))</f>
        <v>#REF!</v>
      </c>
      <c r="C8" s="40" t="e">
        <f t="shared" si="0"/>
        <v>#REF!</v>
      </c>
      <c r="E8" s="155" t="s">
        <v>29</v>
      </c>
      <c r="F8" s="145"/>
      <c r="G8" s="145"/>
      <c r="H8" s="145"/>
      <c r="I8" s="145"/>
      <c r="J8" s="145"/>
      <c r="K8" s="145"/>
      <c r="L8" s="146"/>
      <c r="N8" s="118" t="s">
        <v>10</v>
      </c>
      <c r="O8" s="119"/>
      <c r="P8" s="123" t="e">
        <f>#REF!</f>
        <v>#REF!</v>
      </c>
      <c r="Q8" s="123"/>
      <c r="R8" s="10" t="s">
        <v>15</v>
      </c>
    </row>
    <row r="9" spans="2:22" ht="18">
      <c r="B9" s="34" t="e">
        <f>IF('最終表示画面（１）'!B8="","",IF(COUNTIFS('最終表示画面（１）'!B8,"*(5％未満)*")&gt;0,SUBSTITUTE('最終表示画面（１）'!B8,"(5％未満)",""),'最終表示画面（１）'!B8))</f>
        <v>#REF!</v>
      </c>
      <c r="C9" s="40" t="e">
        <f t="shared" si="0"/>
        <v>#REF!</v>
      </c>
      <c r="E9" s="52" t="e">
        <f>IF(G3="/　","",G3)</f>
        <v>#REF!</v>
      </c>
      <c r="F9" s="53"/>
      <c r="G9" s="53"/>
      <c r="H9" s="53"/>
      <c r="I9" s="53"/>
      <c r="J9" s="53"/>
      <c r="K9" s="53"/>
      <c r="L9" s="54"/>
      <c r="N9" s="118" t="s">
        <v>11</v>
      </c>
      <c r="O9" s="119"/>
      <c r="P9" s="123" t="e">
        <f>#REF!</f>
        <v>#REF!</v>
      </c>
      <c r="Q9" s="123"/>
      <c r="R9" s="10" t="s">
        <v>15</v>
      </c>
    </row>
    <row r="10" spans="2:22" ht="18.75" customHeight="1">
      <c r="B10" s="34" t="e">
        <f>IF('最終表示画面（１）'!B9="","",IF(COUNTIFS('最終表示画面（１）'!B9,"*(5％未満)*")&gt;0,SUBSTITUTE('最終表示画面（１）'!B9,"(5％未満)",""),'最終表示画面（１）'!B9))</f>
        <v>#REF!</v>
      </c>
      <c r="C10" s="40" t="e">
        <f t="shared" si="0"/>
        <v>#REF!</v>
      </c>
      <c r="E10" s="52"/>
      <c r="F10" s="53"/>
      <c r="G10" s="53"/>
      <c r="H10" s="53"/>
      <c r="I10" s="53"/>
      <c r="J10" s="53"/>
      <c r="K10" s="53"/>
      <c r="L10" s="54"/>
      <c r="N10" s="118" t="s">
        <v>12</v>
      </c>
      <c r="O10" s="119"/>
      <c r="P10" s="123" t="e">
        <f>#REF!</f>
        <v>#REF!</v>
      </c>
      <c r="Q10" s="123"/>
      <c r="R10" s="10" t="s">
        <v>15</v>
      </c>
    </row>
    <row r="11" spans="2:22" ht="19" thickBot="1">
      <c r="B11" s="34" t="e">
        <f>IF('最終表示画面（１）'!B10="","",IF(COUNTIFS('最終表示画面（１）'!B10,"*(5％未満)*")&gt;0,SUBSTITUTE('最終表示画面（１）'!B10,"(5％未満)",""),'最終表示画面（１）'!B10))</f>
        <v>#REF!</v>
      </c>
      <c r="C11" s="40" t="e">
        <f t="shared" si="0"/>
        <v>#REF!</v>
      </c>
      <c r="E11" s="52"/>
      <c r="F11" s="53"/>
      <c r="G11" s="53"/>
      <c r="H11" s="53"/>
      <c r="I11" s="53"/>
      <c r="J11" s="53"/>
      <c r="K11" s="53"/>
      <c r="L11" s="54"/>
      <c r="N11" s="125" t="s">
        <v>13</v>
      </c>
      <c r="O11" s="126"/>
      <c r="P11" s="122" t="e">
        <f>#REF!</f>
        <v>#REF!</v>
      </c>
      <c r="Q11" s="122"/>
      <c r="R11" s="11" t="s">
        <v>15</v>
      </c>
    </row>
    <row r="12" spans="2:22" ht="18.75" customHeight="1">
      <c r="B12" s="34" t="e">
        <f>IF('最終表示画面（１）'!B11="","",IF(COUNTIFS('最終表示画面（１）'!B11,"*(5％未満)*")&gt;0,SUBSTITUTE('最終表示画面（１）'!B11,"(5％未満)",""),'最終表示画面（１）'!B11))</f>
        <v>#REF!</v>
      </c>
      <c r="C12" s="40" t="e">
        <f t="shared" si="0"/>
        <v>#REF!</v>
      </c>
      <c r="E12" s="52"/>
      <c r="F12" s="53"/>
      <c r="G12" s="53"/>
      <c r="H12" s="53"/>
      <c r="I12" s="53"/>
      <c r="J12" s="53"/>
      <c r="K12" s="53"/>
      <c r="L12" s="54"/>
    </row>
    <row r="13" spans="2:22" ht="19" thickBot="1">
      <c r="B13" s="34" t="e">
        <f>IF('最終表示画面（１）'!B12="","",IF(COUNTIFS('最終表示画面（１）'!B12,"*(5％未満)*")&gt;0,SUBSTITUTE('最終表示画面（１）'!B12,"(5％未満)",""),'最終表示画面（１）'!B12))</f>
        <v>#REF!</v>
      </c>
      <c r="C13" s="40" t="e">
        <f t="shared" si="0"/>
        <v>#REF!</v>
      </c>
      <c r="E13" s="52"/>
      <c r="F13" s="53"/>
      <c r="G13" s="53"/>
      <c r="H13" s="53"/>
      <c r="I13" s="53"/>
      <c r="J13" s="53"/>
      <c r="K13" s="53"/>
      <c r="L13" s="54"/>
      <c r="N13" s="141" t="s">
        <v>21</v>
      </c>
      <c r="O13" s="141"/>
      <c r="P13" s="141"/>
      <c r="Q13" s="141"/>
      <c r="R13" s="141"/>
      <c r="S13" s="21"/>
    </row>
    <row r="14" spans="2:22" ht="18">
      <c r="B14" s="34" t="e">
        <f>IF('最終表示画面（１）'!B13="","",IF(COUNTIFS('最終表示画面（１）'!B13,"*(5％未満)*")&gt;0,SUBSTITUTE('最終表示画面（１）'!B13,"(5％未満)",""),'最終表示画面（１）'!B13))</f>
        <v>#REF!</v>
      </c>
      <c r="C14" s="40" t="e">
        <f t="shared" si="0"/>
        <v>#REF!</v>
      </c>
      <c r="E14" s="52"/>
      <c r="F14" s="53"/>
      <c r="G14" s="53"/>
      <c r="H14" s="53"/>
      <c r="I14" s="53"/>
      <c r="J14" s="53"/>
      <c r="K14" s="53"/>
      <c r="L14" s="54"/>
      <c r="N14" s="120" t="s">
        <v>9</v>
      </c>
      <c r="O14" s="121"/>
      <c r="P14" s="139" t="e">
        <f>#REF!</f>
        <v>#REF!</v>
      </c>
      <c r="Q14" s="139"/>
      <c r="R14" s="9" t="s">
        <v>14</v>
      </c>
    </row>
    <row r="15" spans="2:22" ht="18">
      <c r="B15" s="34" t="e">
        <f>IF('最終表示画面（１）'!B14="","",IF(COUNTIFS('最終表示画面（１）'!B14,"*(5％未満)*")&gt;0,SUBSTITUTE('最終表示画面（１）'!B14,"(5％未満)",""),'最終表示画面（１）'!B14))</f>
        <v>#REF!</v>
      </c>
      <c r="C15" s="40" t="e">
        <f t="shared" si="0"/>
        <v>#REF!</v>
      </c>
      <c r="E15" s="52"/>
      <c r="F15" s="53"/>
      <c r="G15" s="53"/>
      <c r="H15" s="53"/>
      <c r="I15" s="53"/>
      <c r="J15" s="53"/>
      <c r="K15" s="53"/>
      <c r="L15" s="54"/>
      <c r="N15" s="118" t="s">
        <v>10</v>
      </c>
      <c r="O15" s="119"/>
      <c r="P15" s="123" t="e">
        <f>#REF!</f>
        <v>#REF!</v>
      </c>
      <c r="Q15" s="123"/>
      <c r="R15" s="10" t="s">
        <v>15</v>
      </c>
    </row>
    <row r="16" spans="2:22" ht="18">
      <c r="B16" s="34" t="e">
        <f>IF('最終表示画面（１）'!B15="","",IF(COUNTIFS('最終表示画面（１）'!B15,"*(5％未満)*")&gt;0,SUBSTITUTE('最終表示画面（１）'!B15,"(5％未満)",""),'最終表示画面（１）'!B15))</f>
        <v>#REF!</v>
      </c>
      <c r="C16" s="40" t="e">
        <f t="shared" si="0"/>
        <v>#REF!</v>
      </c>
      <c r="E16" s="52"/>
      <c r="F16" s="53"/>
      <c r="G16" s="53"/>
      <c r="H16" s="53"/>
      <c r="I16" s="53"/>
      <c r="J16" s="53"/>
      <c r="K16" s="53"/>
      <c r="L16" s="54"/>
      <c r="N16" s="118" t="s">
        <v>11</v>
      </c>
      <c r="O16" s="119"/>
      <c r="P16" s="123" t="e">
        <f>#REF!</f>
        <v>#REF!</v>
      </c>
      <c r="Q16" s="123"/>
      <c r="R16" s="10" t="s">
        <v>15</v>
      </c>
    </row>
    <row r="17" spans="2:21" ht="18">
      <c r="B17" s="34" t="e">
        <f>IF('最終表示画面（１）'!B16="","",IF(COUNTIFS('最終表示画面（１）'!B16,"*(5％未満)*")&gt;0,SUBSTITUTE('最終表示画面（１）'!B16,"(5％未満)",""),'最終表示画面（１）'!B16))</f>
        <v>#REF!</v>
      </c>
      <c r="C17" s="40" t="e">
        <f t="shared" si="0"/>
        <v>#REF!</v>
      </c>
      <c r="E17" s="52"/>
      <c r="F17" s="53"/>
      <c r="G17" s="53"/>
      <c r="H17" s="53"/>
      <c r="I17" s="53"/>
      <c r="J17" s="53"/>
      <c r="K17" s="53"/>
      <c r="L17" s="54"/>
      <c r="N17" s="118" t="s">
        <v>12</v>
      </c>
      <c r="O17" s="119"/>
      <c r="P17" s="123" t="e">
        <f>#REF!</f>
        <v>#REF!</v>
      </c>
      <c r="Q17" s="123"/>
      <c r="R17" s="10" t="s">
        <v>15</v>
      </c>
    </row>
    <row r="18" spans="2:21" ht="18.75" customHeight="1" thickBot="1">
      <c r="B18" s="34" t="e">
        <f>IF('最終表示画面（１）'!B17="","",IF(COUNTIFS('最終表示画面（１）'!B17,"*(5％未満)*")&gt;0,SUBSTITUTE('最終表示画面（１）'!B17,"(5％未満)",""),'最終表示画面（１）'!B17))</f>
        <v>#REF!</v>
      </c>
      <c r="C18" s="40" t="e">
        <f t="shared" si="0"/>
        <v>#REF!</v>
      </c>
      <c r="E18" s="55"/>
      <c r="F18" s="56"/>
      <c r="G18" s="56"/>
      <c r="H18" s="56"/>
      <c r="I18" s="56"/>
      <c r="J18" s="56"/>
      <c r="K18" s="56"/>
      <c r="L18" s="57"/>
      <c r="N18" s="125" t="s">
        <v>13</v>
      </c>
      <c r="O18" s="126"/>
      <c r="P18" s="122" t="e">
        <f>#REF!</f>
        <v>#REF!</v>
      </c>
      <c r="Q18" s="122"/>
      <c r="R18" s="11" t="s">
        <v>15</v>
      </c>
    </row>
    <row r="19" spans="2:21" ht="19" thickBot="1">
      <c r="B19" s="34" t="e">
        <f>IF('最終表示画面（１）'!B18="","",IF(COUNTIFS('最終表示画面（１）'!B18,"*(5％未満)*")&gt;0,SUBSTITUTE('最終表示画面（１）'!B18,"(5％未満)",""),'最終表示画面（１）'!B18))</f>
        <v>#REF!</v>
      </c>
      <c r="C19" s="40" t="e">
        <f t="shared" si="0"/>
        <v>#REF!</v>
      </c>
    </row>
    <row r="20" spans="2:21" ht="19" thickBot="1">
      <c r="B20" s="34" t="e">
        <f>IF('最終表示画面（１）'!B19="","",IF(COUNTIFS('最終表示画面（１）'!B19,"*(5％未満)*")&gt;0,SUBSTITUTE('最終表示画面（１）'!B19,"(5％未満)",""),'最終表示画面（１）'!B19))</f>
        <v>#REF!</v>
      </c>
      <c r="C20" s="40" t="e">
        <f t="shared" si="0"/>
        <v>#REF!</v>
      </c>
      <c r="E20" s="156" t="s">
        <v>30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8"/>
      <c r="S20" s="14"/>
    </row>
    <row r="21" spans="2:21" ht="18.75" customHeight="1">
      <c r="B21" s="34" t="e">
        <f>IF('最終表示画面（１）'!B20="","",IF(COUNTIFS('最終表示画面（１）'!B20,"*(5％未満)*")&gt;0,SUBSTITUTE('最終表示画面（１）'!B20,"(5％未満)",""),'最終表示画面（１）'!B20))</f>
        <v>#REF!</v>
      </c>
      <c r="C21" s="40" t="e">
        <f t="shared" si="0"/>
        <v>#REF!</v>
      </c>
      <c r="E21" s="41" t="e">
        <f>IF(K3="","","(一部に"&amp;LEFT(K3,LEN(K3)-1)&amp;"を含む)")</f>
        <v>#REF!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</row>
    <row r="22" spans="2:21" ht="18">
      <c r="B22" s="34" t="e">
        <f>IF('最終表示画面（１）'!B21="","",IF(COUNTIFS('最終表示画面（１）'!B21,"*(5％未満)*")&gt;0,SUBSTITUTE('最終表示画面（１）'!B21,"(5％未満)",""),'最終表示画面（１）'!B21))</f>
        <v>#REF!</v>
      </c>
      <c r="C22" s="40" t="e">
        <f t="shared" si="0"/>
        <v>#REF!</v>
      </c>
      <c r="E22" s="44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  <c r="S22" s="14"/>
      <c r="T22" s="14"/>
      <c r="U22" s="14"/>
    </row>
    <row r="23" spans="2:21" ht="18">
      <c r="B23" s="34" t="e">
        <f>IF('最終表示画面（１）'!B22="","",IF(COUNTIFS('最終表示画面（１）'!B22,"*(5％未満)*")&gt;0,SUBSTITUTE('最終表示画面（１）'!B22,"(5％未満)",""),'最終表示画面（１）'!B22))</f>
        <v>#REF!</v>
      </c>
      <c r="C23" s="40" t="e">
        <f t="shared" si="0"/>
        <v>#REF!</v>
      </c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S23" s="8"/>
      <c r="T23" s="8"/>
      <c r="U23" s="8"/>
    </row>
    <row r="24" spans="2:21" ht="18">
      <c r="B24" s="34" t="e">
        <f>IF('最終表示画面（１）'!B23="","",IF(COUNTIFS('最終表示画面（１）'!B23,"*(5％未満)*")&gt;0,SUBSTITUTE('最終表示画面（１）'!B23,"(5％未満)",""),'最終表示画面（１）'!B23))</f>
        <v>#REF!</v>
      </c>
      <c r="C24" s="40" t="e">
        <f t="shared" si="0"/>
        <v>#REF!</v>
      </c>
      <c r="E24" s="44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8"/>
      <c r="T24" s="8"/>
      <c r="U24" s="8"/>
    </row>
    <row r="25" spans="2:21" ht="19" thickBot="1">
      <c r="B25" s="34" t="e">
        <f>IF('最終表示画面（１）'!B24="","",IF(COUNTIFS('最終表示画面（１）'!B24,"*(5％未満)*")&gt;0,SUBSTITUTE('最終表示画面（１）'!B24,"(5％未満)",""),'最終表示画面（１）'!B24))</f>
        <v>#REF!</v>
      </c>
      <c r="C25" s="40" t="e">
        <f t="shared" si="0"/>
        <v>#REF!</v>
      </c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  <c r="S25" s="8"/>
      <c r="T25" s="8"/>
      <c r="U25" s="8"/>
    </row>
    <row r="26" spans="2:21" ht="18">
      <c r="B26" s="34" t="e">
        <f>IF('最終表示画面（１）'!B25="","",IF(COUNTIFS('最終表示画面（１）'!B25,"*(5％未満)*")&gt;0,SUBSTITUTE('最終表示画面（１）'!B25,"(5％未満)",""),'最終表示画面（１）'!B25))</f>
        <v>#REF!</v>
      </c>
      <c r="C26" s="40" t="e">
        <f t="shared" si="0"/>
        <v>#REF!</v>
      </c>
      <c r="E26" s="3" t="s">
        <v>28</v>
      </c>
      <c r="F26" s="35"/>
      <c r="G26" s="35"/>
      <c r="H26" s="35"/>
      <c r="I26" s="35"/>
      <c r="J26" s="35"/>
      <c r="K26" s="37"/>
      <c r="L26" s="143"/>
      <c r="M26" s="143"/>
      <c r="N26" s="143"/>
      <c r="O26" s="8"/>
      <c r="P26" s="8"/>
      <c r="Q26" s="8"/>
      <c r="R26" s="8"/>
      <c r="S26" s="8"/>
      <c r="T26" s="8"/>
      <c r="U26" s="8"/>
    </row>
    <row r="27" spans="2:21" ht="18">
      <c r="B27" s="34" t="e">
        <f>IF('最終表示画面（１）'!B26="","",IF(COUNTIFS('最終表示画面（１）'!B26,"*(5％未満)*")&gt;0,SUBSTITUTE('最終表示画面（１）'!B26,"(5％未満)",""),'最終表示画面（１）'!B26))</f>
        <v>#REF!</v>
      </c>
      <c r="C27" s="40" t="e">
        <f t="shared" si="0"/>
        <v>#REF!</v>
      </c>
      <c r="F27" s="19"/>
      <c r="G27" s="23"/>
      <c r="H27" s="17"/>
      <c r="I27" s="20"/>
      <c r="J27" s="8"/>
      <c r="K27" s="8"/>
      <c r="L27" s="7"/>
      <c r="M27" s="7"/>
      <c r="N27" s="7"/>
      <c r="O27" s="8"/>
      <c r="P27" s="8"/>
      <c r="Q27" s="8"/>
      <c r="R27" s="8"/>
      <c r="S27" s="8"/>
      <c r="T27" s="8"/>
      <c r="U27" s="8"/>
    </row>
    <row r="28" spans="2:21" ht="18">
      <c r="B28" s="34" t="e">
        <f>IF('最終表示画面（１）'!B27="","",IF(COUNTIFS('最終表示画面（１）'!B27,"*(5％未満)*")&gt;0,SUBSTITUTE('最終表示画面（１）'!B27,"(5％未満)",""),'最終表示画面（１）'!B27))</f>
        <v>#REF!</v>
      </c>
      <c r="C28" s="40" t="e">
        <f t="shared" si="0"/>
        <v>#REF!</v>
      </c>
    </row>
    <row r="29" spans="2:21" ht="18">
      <c r="B29" s="34" t="e">
        <f>IF('最終表示画面（１）'!B28="","",IF(COUNTIFS('最終表示画面（１）'!B28,"*(5％未満)*")&gt;0,SUBSTITUTE('最終表示画面（１）'!B28,"(5％未満)",""),'最終表示画面（１）'!B28))</f>
        <v>#REF!</v>
      </c>
      <c r="C29" s="40" t="e">
        <f t="shared" si="0"/>
        <v>#REF!</v>
      </c>
    </row>
    <row r="30" spans="2:21" ht="18">
      <c r="B30" s="34" t="e">
        <f>IF('最終表示画面（１）'!B29="","",IF(COUNTIFS('最終表示画面（１）'!B29,"*(5％未満)*")&gt;0,SUBSTITUTE('最終表示画面（１）'!B29,"(5％未満)",""),'最終表示画面（１）'!B29))</f>
        <v>#REF!</v>
      </c>
      <c r="C30" s="40" t="e">
        <f t="shared" si="0"/>
        <v>#REF!</v>
      </c>
    </row>
    <row r="31" spans="2:21" ht="18">
      <c r="B31" s="34" t="e">
        <f>IF('最終表示画面（１）'!B30="","",IF(COUNTIFS('最終表示画面（１）'!B30,"*(5％未満)*")&gt;0,SUBSTITUTE('最終表示画面（１）'!B30,"(5％未満)",""),'最終表示画面（１）'!B30))</f>
        <v>#REF!</v>
      </c>
      <c r="C31" s="40" t="e">
        <f t="shared" si="0"/>
        <v>#REF!</v>
      </c>
    </row>
    <row r="32" spans="2:21" ht="18">
      <c r="B32" s="34" t="e">
        <f>IF('最終表示画面（１）'!B31="","",IF(COUNTIFS('最終表示画面（１）'!B31,"*(5％未満)*")&gt;0,SUBSTITUTE('最終表示画面（１）'!B31,"(5％未満)",""),'最終表示画面（１）'!B31))</f>
        <v>#REF!</v>
      </c>
      <c r="C32" s="40" t="e">
        <f t="shared" si="0"/>
        <v>#REF!</v>
      </c>
    </row>
    <row r="33" spans="2:3" ht="18">
      <c r="B33" s="34" t="e">
        <f>IF('最終表示画面（１）'!B32="","",IF(COUNTIFS('最終表示画面（１）'!B32,"*(5％未満)*")&gt;0,SUBSTITUTE('最終表示画面（１）'!B32,"(5％未満)",""),'最終表示画面（１）'!B32))</f>
        <v>#REF!</v>
      </c>
      <c r="C33" s="40" t="e">
        <f t="shared" si="0"/>
        <v>#REF!</v>
      </c>
    </row>
    <row r="34" spans="2:3" ht="18">
      <c r="B34" s="34" t="e">
        <f>IF('最終表示画面（１）'!B33="","",IF(COUNTIFS('最終表示画面（１）'!B33,"*(5％未満)*")&gt;0,SUBSTITUTE('最終表示画面（１）'!B33,"(5％未満)",""),'最終表示画面（１）'!B33))</f>
        <v>#REF!</v>
      </c>
      <c r="C34" s="40" t="e">
        <f t="shared" si="0"/>
        <v>#REF!</v>
      </c>
    </row>
    <row r="35" spans="2:3" ht="18">
      <c r="B35" s="34" t="e">
        <f>IF('最終表示画面（１）'!B34="","",IF(COUNTIFS('最終表示画面（１）'!B34,"*(5％未満)*")&gt;0,SUBSTITUTE('最終表示画面（１）'!B34,"(5％未満)",""),'最終表示画面（１）'!B34))</f>
        <v>#REF!</v>
      </c>
      <c r="C35" s="40" t="e">
        <f t="shared" si="0"/>
        <v>#REF!</v>
      </c>
    </row>
    <row r="36" spans="2:3" ht="18">
      <c r="B36" s="34" t="e">
        <f>IF('最終表示画面（１）'!B35="","",IF(COUNTIFS('最終表示画面（１）'!B35,"*(5％未満)*")&gt;0,SUBSTITUTE('最終表示画面（１）'!B35,"(5％未満)",""),'最終表示画面（１）'!B35))</f>
        <v>#REF!</v>
      </c>
      <c r="C36" s="40" t="e">
        <f t="shared" si="0"/>
        <v>#REF!</v>
      </c>
    </row>
    <row r="37" spans="2:3" ht="18">
      <c r="B37" s="34" t="e">
        <f>IF('最終表示画面（１）'!B36="","",IF(COUNTIFS('最終表示画面（１）'!B36,"*(5％未満)*")&gt;0,SUBSTITUTE('最終表示画面（１）'!B36,"(5％未満)",""),'最終表示画面（１）'!B36))</f>
        <v>#REF!</v>
      </c>
      <c r="C37" s="40" t="e">
        <f t="shared" si="0"/>
        <v>#REF!</v>
      </c>
    </row>
    <row r="38" spans="2:3" ht="18">
      <c r="B38" s="34" t="e">
        <f>IF('最終表示画面（１）'!B37="","",IF(COUNTIFS('最終表示画面（１）'!B37,"*(5％未満)*")&gt;0,SUBSTITUTE('最終表示画面（１）'!B37,"(5％未満)",""),'最終表示画面（１）'!B37))</f>
        <v>#REF!</v>
      </c>
      <c r="C38" s="40" t="e">
        <f t="shared" si="0"/>
        <v>#REF!</v>
      </c>
    </row>
    <row r="39" spans="2:3" ht="18">
      <c r="B39" s="34" t="e">
        <f>IF('最終表示画面（１）'!B38="","",IF(COUNTIFS('最終表示画面（１）'!B38,"*(5％未満)*")&gt;0,SUBSTITUTE('最終表示画面（１）'!B38,"(5％未満)",""),'最終表示画面（１）'!B38))</f>
        <v>#REF!</v>
      </c>
      <c r="C39" s="40" t="e">
        <f t="shared" si="0"/>
        <v>#REF!</v>
      </c>
    </row>
    <row r="40" spans="2:3" ht="18">
      <c r="B40" s="34" t="e">
        <f>IF('最終表示画面（１）'!B39="","",IF(COUNTIFS('最終表示画面（１）'!B39,"*(5％未満)*")&gt;0,SUBSTITUTE('最終表示画面（１）'!B39,"(5％未満)",""),'最終表示画面（１）'!B39))</f>
        <v>#REF!</v>
      </c>
      <c r="C40" s="40" t="e">
        <f t="shared" si="0"/>
        <v>#REF!</v>
      </c>
    </row>
    <row r="41" spans="2:3" ht="18">
      <c r="B41" s="34" t="e">
        <f>IF('最終表示画面（１）'!B40="","",IF(COUNTIFS('最終表示画面（１）'!B40,"*(5％未満)*")&gt;0,SUBSTITUTE('最終表示画面（１）'!B40,"(5％未満)",""),'最終表示画面（１）'!B40))</f>
        <v>#REF!</v>
      </c>
      <c r="C41" s="40" t="e">
        <f t="shared" si="0"/>
        <v>#REF!</v>
      </c>
    </row>
    <row r="42" spans="2:3" ht="18">
      <c r="B42" s="34" t="e">
        <f>IF('最終表示画面（１）'!B41="","",IF(COUNTIFS('最終表示画面（１）'!B41,"*(5％未満)*")&gt;0,SUBSTITUTE('最終表示画面（１）'!B41,"(5％未満)",""),'最終表示画面（１）'!B41))</f>
        <v>#REF!</v>
      </c>
      <c r="C42" s="40" t="e">
        <f t="shared" si="0"/>
        <v>#REF!</v>
      </c>
    </row>
    <row r="43" spans="2:3" ht="18">
      <c r="B43" s="34" t="e">
        <f>IF('最終表示画面（１）'!B42="","",IF(COUNTIFS('最終表示画面（１）'!B42,"*(5％未満)*")&gt;0,SUBSTITUTE('最終表示画面（１）'!B42,"(5％未満)",""),'最終表示画面（１）'!B42))</f>
        <v>#REF!</v>
      </c>
      <c r="C43" s="40" t="e">
        <f t="shared" si="0"/>
        <v>#REF!</v>
      </c>
    </row>
    <row r="44" spans="2:3" ht="18">
      <c r="B44" s="34" t="e">
        <f>IF('最終表示画面（１）'!B43="","",IF(COUNTIFS('最終表示画面（１）'!B43,"*(5％未満)*")&gt;0,SUBSTITUTE('最終表示画面（１）'!B43,"(5％未満)",""),'最終表示画面（１）'!B43))</f>
        <v>#REF!</v>
      </c>
      <c r="C44" s="40" t="e">
        <f t="shared" si="0"/>
        <v>#REF!</v>
      </c>
    </row>
    <row r="45" spans="2:3" ht="18">
      <c r="B45" s="34" t="e">
        <f>IF('最終表示画面（１）'!B44="","",IF(COUNTIFS('最終表示画面（１）'!B44,"*(5％未満)*")&gt;0,SUBSTITUTE('最終表示画面（１）'!B44,"(5％未満)",""),'最終表示画面（１）'!B44))</f>
        <v>#REF!</v>
      </c>
      <c r="C45" s="40" t="e">
        <f t="shared" si="0"/>
        <v>#REF!</v>
      </c>
    </row>
    <row r="46" spans="2:3" ht="18">
      <c r="B46" s="34" t="e">
        <f>IF('最終表示画面（１）'!B45="","",IF(COUNTIFS('最終表示画面（１）'!B45,"*(5％未満)*")&gt;0,SUBSTITUTE('最終表示画面（１）'!B45,"(5％未満)",""),'最終表示画面（１）'!B45))</f>
        <v>#REF!</v>
      </c>
      <c r="C46" s="40" t="e">
        <f t="shared" si="0"/>
        <v>#REF!</v>
      </c>
    </row>
    <row r="47" spans="2:3" ht="18">
      <c r="B47" s="34" t="e">
        <f>IF('最終表示画面（１）'!B46="","",IF(COUNTIFS('最終表示画面（１）'!B46,"*(5％未満)*")&gt;0,SUBSTITUTE('最終表示画面（１）'!B46,"(5％未満)",""),'最終表示画面（１）'!B46))</f>
        <v>#REF!</v>
      </c>
      <c r="C47" s="40" t="e">
        <f t="shared" si="0"/>
        <v>#REF!</v>
      </c>
    </row>
    <row r="48" spans="2:3" ht="18">
      <c r="B48" s="34" t="e">
        <f>IF('最終表示画面（１）'!B47="","",IF(COUNTIFS('最終表示画面（１）'!B47,"*(5％未満)*")&gt;0,SUBSTITUTE('最終表示画面（１）'!B47,"(5％未満)",""),'最終表示画面（１）'!B47))</f>
        <v>#REF!</v>
      </c>
      <c r="C48" s="40" t="e">
        <f t="shared" si="0"/>
        <v>#REF!</v>
      </c>
    </row>
    <row r="49" spans="2:3" ht="18">
      <c r="B49" s="34" t="e">
        <f>IF('最終表示画面（１）'!B48="","",IF(COUNTIFS('最終表示画面（１）'!B48,"*(5％未満)*")&gt;0,SUBSTITUTE('最終表示画面（１）'!B48,"(5％未満)",""),'最終表示画面（１）'!B48))</f>
        <v>#REF!</v>
      </c>
      <c r="C49" s="40" t="e">
        <f t="shared" si="0"/>
        <v>#REF!</v>
      </c>
    </row>
    <row r="50" spans="2:3" ht="18">
      <c r="B50" s="34" t="e">
        <f>IF('最終表示画面（１）'!B49="","",IF(COUNTIFS('最終表示画面（１）'!B49,"*(5％未満)*")&gt;0,SUBSTITUTE('最終表示画面（１）'!B49,"(5％未満)",""),'最終表示画面（１）'!B49))</f>
        <v>#REF!</v>
      </c>
      <c r="C50" s="40" t="e">
        <f t="shared" si="0"/>
        <v>#REF!</v>
      </c>
    </row>
    <row r="51" spans="2:3" ht="18">
      <c r="B51" s="34" t="e">
        <f>IF('最終表示画面（１）'!B50="","",IF(COUNTIFS('最終表示画面（１）'!B50,"*(5％未満)*")&gt;0,SUBSTITUTE('最終表示画面（１）'!B50,"(5％未満)",""),'最終表示画面（１）'!B50))</f>
        <v>#REF!</v>
      </c>
      <c r="C51" s="40" t="e">
        <f t="shared" si="0"/>
        <v>#REF!</v>
      </c>
    </row>
    <row r="52" spans="2:3" ht="18">
      <c r="B52" s="34" t="e">
        <f>IF('最終表示画面（１）'!B51="","",IF(COUNTIFS('最終表示画面（１）'!B51,"*(5％未満)*")&gt;0,SUBSTITUTE('最終表示画面（１）'!B51,"(5％未満)",""),'最終表示画面（１）'!B51))</f>
        <v>#REF!</v>
      </c>
      <c r="C52" s="40" t="e">
        <f t="shared" si="0"/>
        <v>#REF!</v>
      </c>
    </row>
    <row r="53" spans="2:3" ht="18">
      <c r="B53" s="34" t="e">
        <f>IF('最終表示画面（１）'!B52="","",IF(COUNTIFS('最終表示画面（１）'!B52,"*(5％未満)*")&gt;0,SUBSTITUTE('最終表示画面（１）'!B52,"(5％未満)",""),'最終表示画面（１）'!B52))</f>
        <v>#REF!</v>
      </c>
      <c r="C53" s="40" t="e">
        <f t="shared" si="0"/>
        <v>#REF!</v>
      </c>
    </row>
    <row r="54" spans="2:3" ht="18">
      <c r="B54" s="34" t="e">
        <f>IF('最終表示画面（１）'!B53="","",IF(COUNTIFS('最終表示画面（１）'!B53,"*(5％未満)*")&gt;0,SUBSTITUTE('最終表示画面（１）'!B53,"(5％未満)",""),'最終表示画面（１）'!B53))</f>
        <v>#REF!</v>
      </c>
      <c r="C54" s="40" t="e">
        <f t="shared" si="0"/>
        <v>#REF!</v>
      </c>
    </row>
    <row r="55" spans="2:3" ht="18">
      <c r="B55" s="34" t="e">
        <f>IF('最終表示画面（１）'!B54="","",IF(COUNTIFS('最終表示画面（１）'!B54,"*(5％未満)*")&gt;0,SUBSTITUTE('最終表示画面（１）'!B54,"(5％未満)",""),'最終表示画面（１）'!B54))</f>
        <v>#REF!</v>
      </c>
      <c r="C55" s="40" t="e">
        <f t="shared" si="0"/>
        <v>#REF!</v>
      </c>
    </row>
    <row r="56" spans="2:3" ht="18">
      <c r="B56" s="34" t="e">
        <f>IF('最終表示画面（１）'!B55="","",IF(COUNTIFS('最終表示画面（１）'!B55,"*(5％未満)*")&gt;0,SUBSTITUTE('最終表示画面（１）'!B55,"(5％未満)",""),'最終表示画面（１）'!B55))</f>
        <v>#REF!</v>
      </c>
      <c r="C56" s="40" t="e">
        <f t="shared" si="0"/>
        <v>#REF!</v>
      </c>
    </row>
    <row r="57" spans="2:3" ht="18">
      <c r="B57" s="34" t="e">
        <f>IF('最終表示画面（１）'!B56="","",IF(COUNTIFS('最終表示画面（１）'!B56,"*(5％未満)*")&gt;0,SUBSTITUTE('最終表示画面（１）'!B56,"(5％未満)",""),'最終表示画面（１）'!B56))</f>
        <v>#REF!</v>
      </c>
      <c r="C57" s="40" t="e">
        <f t="shared" si="0"/>
        <v>#REF!</v>
      </c>
    </row>
    <row r="58" spans="2:3" ht="18">
      <c r="B58" s="34" t="e">
        <f>IF('最終表示画面（１）'!B57="","",IF(COUNTIFS('最終表示画面（１）'!B57,"*(5％未満)*")&gt;0,SUBSTITUTE('最終表示画面（１）'!B57,"(5％未満)",""),'最終表示画面（１）'!B57))</f>
        <v>#REF!</v>
      </c>
      <c r="C58" s="40" t="e">
        <f t="shared" si="0"/>
        <v>#REF!</v>
      </c>
    </row>
    <row r="59" spans="2:3" ht="18">
      <c r="B59" s="34" t="e">
        <f>IF('最終表示画面（１）'!B58="","",IF(COUNTIFS('最終表示画面（１）'!B58,"*(5％未満)*")&gt;0,SUBSTITUTE('最終表示画面（１）'!B58,"(5％未満)",""),'最終表示画面（１）'!B58))</f>
        <v>#REF!</v>
      </c>
      <c r="C59" s="40" t="e">
        <f t="shared" si="0"/>
        <v>#REF!</v>
      </c>
    </row>
    <row r="60" spans="2:3" ht="18">
      <c r="B60" s="34" t="e">
        <f>IF('最終表示画面（１）'!B59="","",IF(COUNTIFS('最終表示画面（１）'!B59,"*(5％未満)*")&gt;0,SUBSTITUTE('最終表示画面（１）'!B59,"(5％未満)",""),'最終表示画面（１）'!B59))</f>
        <v>#REF!</v>
      </c>
      <c r="C60" s="40" t="e">
        <f t="shared" si="0"/>
        <v>#REF!</v>
      </c>
    </row>
    <row r="61" spans="2:3" ht="18">
      <c r="B61" s="34" t="e">
        <f>IF('最終表示画面（１）'!B60="","",IF(COUNTIFS('最終表示画面（１）'!B60,"*(5％未満)*")&gt;0,SUBSTITUTE('最終表示画面（１）'!B60,"(5％未満)",""),'最終表示画面（１）'!B60))</f>
        <v>#REF!</v>
      </c>
      <c r="C61" s="40" t="e">
        <f t="shared" si="0"/>
        <v>#REF!</v>
      </c>
    </row>
    <row r="62" spans="2:3" ht="18">
      <c r="B62" s="34" t="e">
        <f>IF('最終表示画面（１）'!B61="","",IF(COUNTIFS('最終表示画面（１）'!B61,"*(5％未満)*")&gt;0,SUBSTITUTE('最終表示画面（１）'!B61,"(5％未満)",""),'最終表示画面（１）'!B61))</f>
        <v>#REF!</v>
      </c>
      <c r="C62" s="40" t="e">
        <f t="shared" si="0"/>
        <v>#REF!</v>
      </c>
    </row>
    <row r="63" spans="2:3" ht="18">
      <c r="B63" s="34" t="e">
        <f>IF('最終表示画面（１）'!B62="","",IF(COUNTIFS('最終表示画面（１）'!B62,"*(5％未満)*")&gt;0,SUBSTITUTE('最終表示画面（１）'!B62,"(5％未満)",""),'最終表示画面（１）'!B62))</f>
        <v>#REF!</v>
      </c>
      <c r="C63" s="40" t="e">
        <f t="shared" si="0"/>
        <v>#REF!</v>
      </c>
    </row>
    <row r="64" spans="2:3" ht="18">
      <c r="B64" s="34" t="e">
        <f>IF('最終表示画面（１）'!B63="","",IF(COUNTIFS('最終表示画面（１）'!B63,"*(5％未満)*")&gt;0,SUBSTITUTE('最終表示画面（１）'!B63,"(5％未満)",""),'最終表示画面（１）'!B63))</f>
        <v>#REF!</v>
      </c>
      <c r="C64" s="40" t="e">
        <f t="shared" si="0"/>
        <v>#REF!</v>
      </c>
    </row>
    <row r="65" spans="2:3" ht="18">
      <c r="B65" s="34" t="e">
        <f>IF('最終表示画面（１）'!B64="","",IF(COUNTIFS('最終表示画面（１）'!B64,"*(5％未満)*")&gt;0,SUBSTITUTE('最終表示画面（１）'!B64,"(5％未満)",""),'最終表示画面（１）'!B64))</f>
        <v>#REF!</v>
      </c>
      <c r="C65" s="40" t="e">
        <f t="shared" si="0"/>
        <v>#REF!</v>
      </c>
    </row>
    <row r="66" spans="2:3" ht="18">
      <c r="B66" s="34" t="e">
        <f>IF('最終表示画面（１）'!B65="","",IF(COUNTIFS('最終表示画面（１）'!B65,"*(5％未満)*")&gt;0,SUBSTITUTE('最終表示画面（１）'!B65,"(5％未満)",""),'最終表示画面（１）'!B65))</f>
        <v>#REF!</v>
      </c>
      <c r="C66" s="40" t="e">
        <f t="shared" si="0"/>
        <v>#REF!</v>
      </c>
    </row>
    <row r="67" spans="2:3" ht="18">
      <c r="B67" s="34" t="e">
        <f>IF('最終表示画面（１）'!B66="","",IF(COUNTIFS('最終表示画面（１）'!B66,"*(5％未満)*")&gt;0,SUBSTITUTE('最終表示画面（１）'!B66,"(5％未満)",""),'最終表示画面（１）'!B66))</f>
        <v>#REF!</v>
      </c>
      <c r="C67" s="40" t="e">
        <f t="shared" si="0"/>
        <v>#REF!</v>
      </c>
    </row>
    <row r="68" spans="2:3" ht="18">
      <c r="B68" s="34" t="e">
        <f>IF('最終表示画面（１）'!B67="","",IF(COUNTIFS('最終表示画面（１）'!B67,"*(5％未満)*")&gt;0,SUBSTITUTE('最終表示画面（１）'!B67,"(5％未満)",""),'最終表示画面（１）'!B67))</f>
        <v>#REF!</v>
      </c>
      <c r="C68" s="40" t="e">
        <f t="shared" si="0"/>
        <v>#REF!</v>
      </c>
    </row>
    <row r="69" spans="2:3" ht="18">
      <c r="B69" s="34" t="e">
        <f>IF('最終表示画面（１）'!B68="","",IF(COUNTIFS('最終表示画面（１）'!B68,"*(5％未満)*")&gt;0,SUBSTITUTE('最終表示画面（１）'!B68,"(5％未満)",""),'最終表示画面（１）'!B68))</f>
        <v>#REF!</v>
      </c>
      <c r="C69" s="40" t="e">
        <f t="shared" si="0"/>
        <v>#REF!</v>
      </c>
    </row>
    <row r="70" spans="2:3" ht="18">
      <c r="B70" s="34" t="e">
        <f>IF('最終表示画面（１）'!B69="","",IF(COUNTIFS('最終表示画面（１）'!B69,"*(5％未満)*")&gt;0,SUBSTITUTE('最終表示画面（１）'!B69,"(5％未満)",""),'最終表示画面（１）'!B69))</f>
        <v>#REF!</v>
      </c>
      <c r="C70" s="40" t="e">
        <f t="shared" si="0"/>
        <v>#REF!</v>
      </c>
    </row>
    <row r="71" spans="2:3" ht="18">
      <c r="B71" s="34" t="e">
        <f>IF('最終表示画面（１）'!B70="","",IF(COUNTIFS('最終表示画面（１）'!B70,"*(5％未満)*")&gt;0,SUBSTITUTE('最終表示画面（１）'!B70,"(5％未満)",""),'最終表示画面（１）'!B70))</f>
        <v>#REF!</v>
      </c>
      <c r="C71" s="40" t="e">
        <f t="shared" ref="C71:C83" si="1">IF(B71="","",B71&amp;"、")</f>
        <v>#REF!</v>
      </c>
    </row>
    <row r="72" spans="2:3" ht="18">
      <c r="B72" s="34" t="e">
        <f>IF('最終表示画面（１）'!B71="","",IF(COUNTIFS('最終表示画面（１）'!B71,"*(5％未満)*")&gt;0,SUBSTITUTE('最終表示画面（１）'!B71,"(5％未満)",""),'最終表示画面（１）'!B71))</f>
        <v>#REF!</v>
      </c>
      <c r="C72" s="40" t="e">
        <f t="shared" si="1"/>
        <v>#REF!</v>
      </c>
    </row>
    <row r="73" spans="2:3" ht="18">
      <c r="B73" s="34" t="e">
        <f>IF('最終表示画面（１）'!B72="","",IF(COUNTIFS('最終表示画面（１）'!B72,"*(5％未満)*")&gt;0,SUBSTITUTE('最終表示画面（１）'!B72,"(5％未満)",""),'最終表示画面（１）'!B72))</f>
        <v>#REF!</v>
      </c>
      <c r="C73" s="40" t="e">
        <f t="shared" si="1"/>
        <v>#REF!</v>
      </c>
    </row>
    <row r="74" spans="2:3" ht="18">
      <c r="B74" s="34" t="e">
        <f>IF('最終表示画面（１）'!B73="","",IF(COUNTIFS('最終表示画面（１）'!B73,"*(5％未満)*")&gt;0,SUBSTITUTE('最終表示画面（１）'!B73,"(5％未満)",""),'最終表示画面（１）'!B73))</f>
        <v>#REF!</v>
      </c>
      <c r="C74" s="40" t="e">
        <f t="shared" si="1"/>
        <v>#REF!</v>
      </c>
    </row>
    <row r="75" spans="2:3" ht="18">
      <c r="B75" s="34" t="e">
        <f>IF('最終表示画面（１）'!B74="","",IF(COUNTIFS('最終表示画面（１）'!B74,"*(5％未満)*")&gt;0,SUBSTITUTE('最終表示画面（１）'!B74,"(5％未満)",""),'最終表示画面（１）'!B74))</f>
        <v>#REF!</v>
      </c>
      <c r="C75" s="40" t="e">
        <f t="shared" si="1"/>
        <v>#REF!</v>
      </c>
    </row>
    <row r="76" spans="2:3" ht="18">
      <c r="B76" s="34" t="e">
        <f>IF('最終表示画面（１）'!B75="","",IF(COUNTIFS('最終表示画面（１）'!B75,"*(5％未満)*")&gt;0,SUBSTITUTE('最終表示画面（１）'!B75,"(5％未満)",""),'最終表示画面（１）'!B75))</f>
        <v>#REF!</v>
      </c>
      <c r="C76" s="40" t="e">
        <f t="shared" si="1"/>
        <v>#REF!</v>
      </c>
    </row>
    <row r="77" spans="2:3" ht="18">
      <c r="B77" s="34" t="e">
        <f>IF('最終表示画面（１）'!B76="","",IF(COUNTIFS('最終表示画面（１）'!B76,"*(5％未満)*")&gt;0,SUBSTITUTE('最終表示画面（１）'!B76,"(5％未満)",""),'最終表示画面（１）'!B76))</f>
        <v>#REF!</v>
      </c>
      <c r="C77" s="40" t="e">
        <f t="shared" si="1"/>
        <v>#REF!</v>
      </c>
    </row>
    <row r="78" spans="2:3" ht="18">
      <c r="B78" s="34" t="e">
        <f>IF('最終表示画面（１）'!B77="","",IF(COUNTIFS('最終表示画面（１）'!B77,"*(5％未満)*")&gt;0,SUBSTITUTE('最終表示画面（１）'!B77,"(5％未満)",""),'最終表示画面（１）'!B77))</f>
        <v>#REF!</v>
      </c>
      <c r="C78" s="40" t="e">
        <f t="shared" si="1"/>
        <v>#REF!</v>
      </c>
    </row>
    <row r="79" spans="2:3" ht="18">
      <c r="B79" s="34" t="e">
        <f>IF('最終表示画面（１）'!B78="","",IF(COUNTIFS('最終表示画面（１）'!B78,"*(5％未満)*")&gt;0,SUBSTITUTE('最終表示画面（１）'!B78,"(5％未満)",""),'最終表示画面（１）'!B78))</f>
        <v>#REF!</v>
      </c>
      <c r="C79" s="40" t="e">
        <f t="shared" si="1"/>
        <v>#REF!</v>
      </c>
    </row>
    <row r="80" spans="2:3" ht="18">
      <c r="B80" s="34" t="e">
        <f>IF('最終表示画面（１）'!B79="","",IF(COUNTIFS('最終表示画面（１）'!B79,"*(5％未満)*")&gt;0,SUBSTITUTE('最終表示画面（１）'!B79,"(5％未満)",""),'最終表示画面（１）'!B79))</f>
        <v>#REF!</v>
      </c>
      <c r="C80" s="40" t="e">
        <f t="shared" si="1"/>
        <v>#REF!</v>
      </c>
    </row>
    <row r="81" spans="2:3" ht="18">
      <c r="B81" s="34" t="e">
        <f>IF('最終表示画面（１）'!B80="","",IF(COUNTIFS('最終表示画面（１）'!B80,"*(5％未満)*")&gt;0,SUBSTITUTE('最終表示画面（１）'!B80,"(5％未満)",""),'最終表示画面（１）'!B80))</f>
        <v>#REF!</v>
      </c>
      <c r="C81" s="40" t="e">
        <f t="shared" si="1"/>
        <v>#REF!</v>
      </c>
    </row>
    <row r="82" spans="2:3" ht="18">
      <c r="B82" s="34" t="e">
        <f>IF('最終表示画面（１）'!B81="","",IF(COUNTIFS('最終表示画面（１）'!B81,"*(5％未満)*")&gt;0,SUBSTITUTE('最終表示画面（１）'!B81,"(5％未満)",""),'最終表示画面（１）'!B81))</f>
        <v>#REF!</v>
      </c>
      <c r="C82" s="40" t="e">
        <f t="shared" si="1"/>
        <v>#REF!</v>
      </c>
    </row>
    <row r="83" spans="2:3" ht="18">
      <c r="B83" s="34" t="e">
        <f>IF('最終表示画面（１）'!B82="","",IF(COUNTIFS('最終表示画面（１）'!B82,"*(5％未満)*")&gt;0,SUBSTITUTE('最終表示画面（１）'!B82,"(5％未満)",""),'最終表示画面（１）'!B82))</f>
        <v>#REF!</v>
      </c>
      <c r="C83" s="40" t="e">
        <f t="shared" si="1"/>
        <v>#REF!</v>
      </c>
    </row>
  </sheetData>
  <mergeCells count="30">
    <mergeCell ref="E20:R20"/>
    <mergeCell ref="L26:N26"/>
    <mergeCell ref="N16:O16"/>
    <mergeCell ref="P16:Q16"/>
    <mergeCell ref="N17:O17"/>
    <mergeCell ref="P17:Q17"/>
    <mergeCell ref="N18:O18"/>
    <mergeCell ref="P18:Q18"/>
    <mergeCell ref="N13:R13"/>
    <mergeCell ref="N14:O14"/>
    <mergeCell ref="P14:Q14"/>
    <mergeCell ref="N15:O15"/>
    <mergeCell ref="P15:Q15"/>
    <mergeCell ref="N9:O9"/>
    <mergeCell ref="P9:Q9"/>
    <mergeCell ref="N10:O10"/>
    <mergeCell ref="P10:Q10"/>
    <mergeCell ref="N11:O11"/>
    <mergeCell ref="P11:Q11"/>
    <mergeCell ref="N7:O7"/>
    <mergeCell ref="P7:Q7"/>
    <mergeCell ref="E8:L8"/>
    <mergeCell ref="N8:O8"/>
    <mergeCell ref="P8:Q8"/>
    <mergeCell ref="B3:F3"/>
    <mergeCell ref="G3:J3"/>
    <mergeCell ref="K3:R3"/>
    <mergeCell ref="H5:K6"/>
    <mergeCell ref="D6:G6"/>
    <mergeCell ref="N6:R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使用食材・添加物調査票(記入例)</vt:lpstr>
      <vt:lpstr>栄養価</vt:lpstr>
      <vt:lpstr>コブサラダ</vt:lpstr>
      <vt:lpstr>蒸し鶏とインゲンのゆず酢和え</vt:lpstr>
      <vt:lpstr>豚肉とビール煮ブルーベリーソース</vt:lpstr>
      <vt:lpstr>白味魚（鮭）のソテーきのこクリームソース</vt:lpstr>
      <vt:lpstr>かぼちゃのマリネ</vt:lpstr>
      <vt:lpstr>最終表示画面（１）</vt:lpstr>
      <vt:lpstr>最終表示画面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箕浦隆治</dc:creator>
  <cp:lastModifiedBy>依田恭平</cp:lastModifiedBy>
  <cp:lastPrinted>2020-08-25T06:33:13Z</cp:lastPrinted>
  <dcterms:created xsi:type="dcterms:W3CDTF">2015-06-05T18:19:34Z</dcterms:created>
  <dcterms:modified xsi:type="dcterms:W3CDTF">2021-08-03T09:35:30Z</dcterms:modified>
</cp:coreProperties>
</file>