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kihiro\Desktop\"/>
    </mc:Choice>
  </mc:AlternateContent>
  <bookViews>
    <workbookView xWindow="-105" yWindow="-105" windowWidth="19425" windowHeight="10425"/>
  </bookViews>
  <sheets>
    <sheet name="Sheet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3" l="1"/>
  <c r="P6" i="3" l="1"/>
  <c r="P8" i="3" s="1"/>
  <c r="Q14" i="3"/>
  <c r="Y14" i="3" s="1"/>
  <c r="AC14" i="3" s="1"/>
  <c r="Q13" i="3"/>
  <c r="U13" i="3" s="1"/>
  <c r="K14" i="3"/>
  <c r="O14" i="3" s="1"/>
  <c r="K13" i="3"/>
  <c r="O13" i="3" s="1"/>
  <c r="U14" i="3" l="1"/>
  <c r="W14" i="3" s="1"/>
  <c r="Y13" i="3"/>
  <c r="AC13" i="3" s="1"/>
  <c r="AE13" i="3" s="1"/>
  <c r="AE14" i="3"/>
  <c r="W13" i="3"/>
  <c r="L18" i="3" l="1"/>
  <c r="N18" i="3"/>
  <c r="O19" i="3"/>
  <c r="M19" i="3"/>
  <c r="M18" i="3"/>
  <c r="O18" i="3"/>
  <c r="C14" i="3" s="1"/>
  <c r="L19" i="3"/>
  <c r="N19" i="3"/>
  <c r="C13" i="3" l="1"/>
  <c r="C15" i="3" s="1"/>
  <c r="D15" i="3" s="1"/>
  <c r="E16" i="3" s="1"/>
</calcChain>
</file>

<file path=xl/sharedStrings.xml><?xml version="1.0" encoding="utf-8"?>
<sst xmlns="http://schemas.openxmlformats.org/spreadsheetml/2006/main" count="38" uniqueCount="27">
  <si>
    <t>方向</t>
    <rPh sb="0" eb="2">
      <t>ホウコウ</t>
    </rPh>
    <phoneticPr fontId="1"/>
  </si>
  <si>
    <t>㎡</t>
    <phoneticPr fontId="1"/>
  </si>
  <si>
    <t>Ｘ方向に平行</t>
    <rPh sb="1" eb="3">
      <t>ホウコウ</t>
    </rPh>
    <rPh sb="4" eb="6">
      <t>ヘイコウ</t>
    </rPh>
    <phoneticPr fontId="1"/>
  </si>
  <si>
    <t>Ｙ方向に平行</t>
    <rPh sb="1" eb="3">
      <t>ホウコウ</t>
    </rPh>
    <rPh sb="4" eb="6">
      <t>ヘイコウ</t>
    </rPh>
    <phoneticPr fontId="1"/>
  </si>
  <si>
    <t>定尺貼り</t>
    <rPh sb="0" eb="2">
      <t>テイジャク</t>
    </rPh>
    <rPh sb="2" eb="3">
      <t>ハ</t>
    </rPh>
    <phoneticPr fontId="1"/>
  </si>
  <si>
    <t>乱貼り</t>
    <rPh sb="0" eb="1">
      <t>ラン</t>
    </rPh>
    <rPh sb="1" eb="2">
      <t>ハ</t>
    </rPh>
    <phoneticPr fontId="1"/>
  </si>
  <si>
    <t>枚数</t>
    <rPh sb="0" eb="2">
      <t>マイスウ</t>
    </rPh>
    <phoneticPr fontId="1"/>
  </si>
  <si>
    <t>長さ（有効寸法）</t>
    <rPh sb="0" eb="1">
      <t>ナガ</t>
    </rPh>
    <rPh sb="3" eb="5">
      <t>ユウコウ</t>
    </rPh>
    <rPh sb="5" eb="7">
      <t>スンポウ</t>
    </rPh>
    <phoneticPr fontId="1"/>
  </si>
  <si>
    <t>貼り方選択</t>
    <rPh sb="0" eb="1">
      <t>ハ</t>
    </rPh>
    <rPh sb="2" eb="3">
      <t>カタ</t>
    </rPh>
    <rPh sb="3" eb="5">
      <t>センタク</t>
    </rPh>
    <phoneticPr fontId="1"/>
  </si>
  <si>
    <t>使用枚数</t>
    <rPh sb="0" eb="2">
      <t>シヨウ</t>
    </rPh>
    <rPh sb="2" eb="4">
      <t>マイスウ</t>
    </rPh>
    <phoneticPr fontId="1"/>
  </si>
  <si>
    <t>1.貼り方向</t>
    <rPh sb="2" eb="3">
      <t>ハ</t>
    </rPh>
    <rPh sb="4" eb="6">
      <t>ホウコウ</t>
    </rPh>
    <phoneticPr fontId="1"/>
  </si>
  <si>
    <t>2.貼り方</t>
    <rPh sb="2" eb="3">
      <t>ハ</t>
    </rPh>
    <rPh sb="4" eb="5">
      <t>カタ</t>
    </rPh>
    <phoneticPr fontId="1"/>
  </si>
  <si>
    <t>ロス率</t>
    <rPh sb="2" eb="3">
      <t>リツ</t>
    </rPh>
    <phoneticPr fontId="1"/>
  </si>
  <si>
    <t>ロス枚数</t>
    <rPh sb="2" eb="4">
      <t>マイスウ</t>
    </rPh>
    <phoneticPr fontId="1"/>
  </si>
  <si>
    <t>合計</t>
    <rPh sb="0" eb="2">
      <t>ゴウケイ</t>
    </rPh>
    <phoneticPr fontId="1"/>
  </si>
  <si>
    <t>残枚数</t>
    <rPh sb="0" eb="1">
      <t>ザン</t>
    </rPh>
    <rPh sb="1" eb="3">
      <t>マイスウ</t>
    </rPh>
    <phoneticPr fontId="1"/>
  </si>
  <si>
    <t>残</t>
    <rPh sb="0" eb="1">
      <t>ザン</t>
    </rPh>
    <phoneticPr fontId="1"/>
  </si>
  <si>
    <t>↑入力①</t>
    <rPh sb="1" eb="3">
      <t>ニュウリョク</t>
    </rPh>
    <phoneticPr fontId="1"/>
  </si>
  <si>
    <t>↑入力②</t>
    <rPh sb="1" eb="3">
      <t>ニュウリョク</t>
    </rPh>
    <phoneticPr fontId="1"/>
  </si>
  <si>
    <t>*初心者10％以上</t>
    <rPh sb="1" eb="4">
      <t>ショシンシャ</t>
    </rPh>
    <rPh sb="7" eb="9">
      <t>イジョウ</t>
    </rPh>
    <phoneticPr fontId="1"/>
  </si>
  <si>
    <r>
      <t>X</t>
    </r>
    <r>
      <rPr>
        <sz val="8"/>
        <color theme="1"/>
        <rFont val="游ゴシック"/>
        <family val="3"/>
        <charset val="128"/>
        <scheme val="minor"/>
      </rPr>
      <t>(m)</t>
    </r>
    <phoneticPr fontId="1"/>
  </si>
  <si>
    <r>
      <t>Ｙ</t>
    </r>
    <r>
      <rPr>
        <sz val="8"/>
        <color theme="1"/>
        <rFont val="游ゴシック"/>
        <family val="3"/>
        <charset val="128"/>
        <scheme val="minor"/>
      </rPr>
      <t>(m)</t>
    </r>
    <phoneticPr fontId="1"/>
  </si>
  <si>
    <t>←入力③</t>
    <rPh sb="1" eb="3">
      <t>ニュウリョク</t>
    </rPh>
    <phoneticPr fontId="1"/>
  </si>
  <si>
    <t>←入力④</t>
    <rPh sb="1" eb="3">
      <t>ニュウリョク</t>
    </rPh>
    <phoneticPr fontId="1"/>
  </si>
  <si>
    <t>↑入力⑤</t>
    <rPh sb="1" eb="3">
      <t>ニュウリョク</t>
    </rPh>
    <phoneticPr fontId="1"/>
  </si>
  <si>
    <t>ﾌﾛｱｰ枚数計算書</t>
    <rPh sb="4" eb="6">
      <t>マイスウ</t>
    </rPh>
    <rPh sb="6" eb="9">
      <t>ケイサンショ</t>
    </rPh>
    <phoneticPr fontId="1"/>
  </si>
  <si>
    <t>*入力5か所（①～⑤）</t>
    <rPh sb="1" eb="3">
      <t>ニュウリョク</t>
    </rPh>
    <rPh sb="5" eb="6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</si>
</sst>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&quot;枚&quot;"/>
    <numFmt numFmtId="177" formatCode="##&quot;　ｹｰｽ&quot;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76" fontId="3" fillId="0" borderId="5" xfId="0" applyNumberFormat="1" applyFont="1" applyBorder="1">
      <alignment vertical="center"/>
    </xf>
    <xf numFmtId="0" fontId="2" fillId="0" borderId="0" xfId="0" applyFont="1" applyBorder="1" applyAlignment="1"/>
    <xf numFmtId="0" fontId="0" fillId="0" borderId="0" xfId="0" applyAlignment="1">
      <alignment vertical="center"/>
    </xf>
    <xf numFmtId="0" fontId="0" fillId="0" borderId="4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indent="2"/>
    </xf>
    <xf numFmtId="177" fontId="3" fillId="0" borderId="6" xfId="0" applyNumberFormat="1" applyFont="1" applyBorder="1" applyAlignment="1">
      <alignment horizontal="right"/>
    </xf>
    <xf numFmtId="177" fontId="3" fillId="0" borderId="7" xfId="0" applyNumberFormat="1" applyFont="1" applyBorder="1" applyAlignment="1">
      <alignment horizontal="right"/>
    </xf>
    <xf numFmtId="9" fontId="0" fillId="2" borderId="3" xfId="0" applyNumberFormat="1" applyFill="1" applyBorder="1" applyAlignment="1">
      <alignment horizontal="center"/>
    </xf>
    <xf numFmtId="9" fontId="0" fillId="2" borderId="4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indent="1"/>
    </xf>
    <xf numFmtId="0" fontId="4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5" fillId="0" borderId="12" xfId="0" applyFont="1" applyBorder="1" applyAlignment="1">
      <alignment horizontal="left" indent="2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0" fillId="0" borderId="12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left" indent="1"/>
    </xf>
    <xf numFmtId="0" fontId="4" fillId="0" borderId="13" xfId="0" applyFont="1" applyBorder="1" applyAlignment="1"/>
    <xf numFmtId="0" fontId="4" fillId="0" borderId="12" xfId="0" applyFont="1" applyBorder="1" applyAlignment="1">
      <alignment horizontal="center"/>
    </xf>
    <xf numFmtId="176" fontId="0" fillId="0" borderId="0" xfId="0" applyNumberFormat="1" applyBorder="1">
      <alignment vertical="center"/>
    </xf>
    <xf numFmtId="0" fontId="0" fillId="0" borderId="14" xfId="0" applyBorder="1" applyAlignment="1">
      <alignment horizontal="center"/>
    </xf>
    <xf numFmtId="0" fontId="0" fillId="0" borderId="15" xfId="0" applyBorder="1">
      <alignment vertical="center"/>
    </xf>
    <xf numFmtId="176" fontId="0" fillId="0" borderId="15" xfId="0" applyNumberFormat="1" applyBorder="1">
      <alignment vertical="center"/>
    </xf>
    <xf numFmtId="0" fontId="0" fillId="0" borderId="1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19"/>
  <sheetViews>
    <sheetView tabSelected="1" workbookViewId="0"/>
  </sheetViews>
  <sheetFormatPr defaultRowHeight="18.75" x14ac:dyDescent="0.4"/>
  <cols>
    <col min="2" max="2" width="17.25" bestFit="1" customWidth="1"/>
    <col min="3" max="4" width="15.625" customWidth="1"/>
    <col min="5" max="5" width="10.625" customWidth="1"/>
    <col min="6" max="6" width="15.25" bestFit="1" customWidth="1"/>
    <col min="7" max="9" width="4.375" customWidth="1"/>
    <col min="10" max="11" width="13" customWidth="1"/>
    <col min="12" max="30" width="8.625" customWidth="1"/>
    <col min="31" max="32" width="9" customWidth="1"/>
  </cols>
  <sheetData>
    <row r="1" spans="2:31" ht="19.5" thickBot="1" x14ac:dyDescent="0.45"/>
    <row r="2" spans="2:31" ht="19.5" thickBot="1" x14ac:dyDescent="0.45">
      <c r="B2" s="20"/>
      <c r="C2" s="21"/>
      <c r="D2" s="21"/>
      <c r="E2" s="21"/>
      <c r="F2" s="22"/>
    </row>
    <row r="3" spans="2:31" ht="19.5" thickBot="1" x14ac:dyDescent="0.3">
      <c r="B3" s="23"/>
      <c r="C3" s="9" t="s">
        <v>25</v>
      </c>
      <c r="D3" s="10"/>
      <c r="E3" s="11" t="s">
        <v>26</v>
      </c>
      <c r="F3" s="24"/>
      <c r="G3" s="7"/>
    </row>
    <row r="4" spans="2:31" x14ac:dyDescent="0.4">
      <c r="B4" s="23"/>
      <c r="C4" s="25"/>
      <c r="D4" s="25"/>
      <c r="E4" s="25"/>
      <c r="F4" s="26"/>
    </row>
    <row r="5" spans="2:31" x14ac:dyDescent="0.4">
      <c r="B5" s="27" t="s">
        <v>0</v>
      </c>
      <c r="C5" s="28" t="s">
        <v>20</v>
      </c>
      <c r="D5" s="28" t="s">
        <v>21</v>
      </c>
      <c r="E5" s="28" t="s">
        <v>1</v>
      </c>
      <c r="F5" s="29"/>
    </row>
    <row r="6" spans="2:31" x14ac:dyDescent="0.4">
      <c r="B6" s="27" t="s">
        <v>7</v>
      </c>
      <c r="C6" s="2">
        <v>3</v>
      </c>
      <c r="D6" s="2">
        <v>2</v>
      </c>
      <c r="E6" s="4">
        <f>IF(C6="","",IF(D6="","",C6*D6))</f>
        <v>6</v>
      </c>
      <c r="F6" s="26"/>
      <c r="M6" s="3" t="s">
        <v>5</v>
      </c>
      <c r="N6">
        <v>2</v>
      </c>
      <c r="P6">
        <f>VLOOKUP(D10,M6:N7,2,FALSE)</f>
        <v>2</v>
      </c>
    </row>
    <row r="7" spans="2:31" x14ac:dyDescent="0.4">
      <c r="B7" s="27"/>
      <c r="C7" s="30" t="s">
        <v>17</v>
      </c>
      <c r="D7" s="31" t="s">
        <v>18</v>
      </c>
      <c r="E7" s="28"/>
      <c r="F7" s="26"/>
      <c r="M7" s="3" t="s">
        <v>4</v>
      </c>
      <c r="N7">
        <v>3</v>
      </c>
    </row>
    <row r="8" spans="2:31" x14ac:dyDescent="0.4">
      <c r="B8" s="23"/>
      <c r="C8" s="25"/>
      <c r="D8" s="28"/>
      <c r="E8" s="28"/>
      <c r="F8" s="32"/>
      <c r="P8">
        <f>IF(P6=2,4,5)</f>
        <v>4</v>
      </c>
    </row>
    <row r="9" spans="2:31" x14ac:dyDescent="0.4">
      <c r="B9" s="33" t="s">
        <v>8</v>
      </c>
      <c r="C9" s="34" t="s">
        <v>10</v>
      </c>
      <c r="D9" s="17" t="s">
        <v>2</v>
      </c>
      <c r="E9" s="17"/>
      <c r="F9" s="35" t="s">
        <v>22</v>
      </c>
      <c r="G9" s="6"/>
    </row>
    <row r="10" spans="2:31" x14ac:dyDescent="0.4">
      <c r="B10" s="33"/>
      <c r="C10" s="34" t="s">
        <v>11</v>
      </c>
      <c r="D10" s="17" t="s">
        <v>5</v>
      </c>
      <c r="E10" s="17"/>
      <c r="F10" s="35" t="s">
        <v>23</v>
      </c>
      <c r="G10" s="6"/>
    </row>
    <row r="11" spans="2:31" x14ac:dyDescent="0.4">
      <c r="B11" s="27" t="s">
        <v>12</v>
      </c>
      <c r="C11" s="28"/>
      <c r="D11" s="14">
        <v>0.1</v>
      </c>
      <c r="E11" s="15"/>
      <c r="F11" s="36" t="s">
        <v>19</v>
      </c>
    </row>
    <row r="12" spans="2:31" x14ac:dyDescent="0.4">
      <c r="B12" s="27"/>
      <c r="C12" s="28"/>
      <c r="D12" s="18" t="s">
        <v>24</v>
      </c>
      <c r="E12" s="19"/>
      <c r="F12" s="26"/>
      <c r="Q12" s="16" t="s">
        <v>5</v>
      </c>
      <c r="R12" s="16"/>
      <c r="S12" s="16"/>
      <c r="T12" s="16"/>
      <c r="U12" s="16"/>
      <c r="V12" s="1"/>
      <c r="W12" s="1" t="s">
        <v>6</v>
      </c>
      <c r="Y12" s="16" t="s">
        <v>4</v>
      </c>
      <c r="Z12" s="16"/>
      <c r="AA12" s="16"/>
      <c r="AB12" s="16"/>
      <c r="AC12" s="16"/>
      <c r="AD12" s="1"/>
      <c r="AE12" s="1" t="s">
        <v>6</v>
      </c>
    </row>
    <row r="13" spans="2:31" x14ac:dyDescent="0.4">
      <c r="B13" s="27" t="s">
        <v>9</v>
      </c>
      <c r="C13" s="37">
        <f>VLOOKUP(D9,K18:M19,P6,FALSE)</f>
        <v>30</v>
      </c>
      <c r="D13" s="25"/>
      <c r="E13" s="25"/>
      <c r="F13" s="26"/>
      <c r="J13" s="3" t="s">
        <v>2</v>
      </c>
      <c r="K13">
        <f>D6</f>
        <v>2</v>
      </c>
      <c r="M13">
        <v>0.18</v>
      </c>
      <c r="O13">
        <f>ROUNDUP(K13/M13,0)</f>
        <v>12</v>
      </c>
      <c r="Q13" s="1">
        <f>C6</f>
        <v>3</v>
      </c>
      <c r="R13" s="1"/>
      <c r="S13" s="1">
        <v>1.2</v>
      </c>
      <c r="T13" s="1"/>
      <c r="U13" s="1">
        <f>ROUNDUP(Q13/S13,2)</f>
        <v>2.5</v>
      </c>
      <c r="V13" s="1"/>
      <c r="W13" s="8">
        <f>ROUNDUP(O13*U13,0)</f>
        <v>30</v>
      </c>
      <c r="Y13" s="1">
        <f>Q13</f>
        <v>3</v>
      </c>
      <c r="Z13" s="1"/>
      <c r="AA13" s="1">
        <v>1.2</v>
      </c>
      <c r="AB13" s="1"/>
      <c r="AC13" s="1">
        <f>ROUNDUP(Y13/AA13*2,0)/2</f>
        <v>2.5</v>
      </c>
      <c r="AD13" s="1"/>
      <c r="AE13" s="1">
        <f>ROUNDUP(O13*AC13,0)</f>
        <v>30</v>
      </c>
    </row>
    <row r="14" spans="2:31" ht="19.5" thickBot="1" x14ac:dyDescent="0.45">
      <c r="B14" s="27" t="s">
        <v>13</v>
      </c>
      <c r="C14" s="37">
        <f>VLOOKUP(D9,K18:O19,P8,FALSE)</f>
        <v>3</v>
      </c>
      <c r="D14" s="25"/>
      <c r="E14" s="25"/>
      <c r="F14" s="26"/>
      <c r="J14" s="3" t="s">
        <v>3</v>
      </c>
      <c r="K14">
        <f>C6</f>
        <v>3</v>
      </c>
      <c r="M14">
        <v>0.18</v>
      </c>
      <c r="O14">
        <f>ROUNDUP(K14/M14,0)</f>
        <v>17</v>
      </c>
      <c r="Q14" s="1">
        <f>D6</f>
        <v>2</v>
      </c>
      <c r="R14" s="1"/>
      <c r="S14" s="1">
        <v>1.2</v>
      </c>
      <c r="T14" s="1"/>
      <c r="U14" s="1">
        <f>ROUNDUP(Q14/S14,2)</f>
        <v>1.67</v>
      </c>
      <c r="V14" s="1"/>
      <c r="W14" s="8">
        <f>ROUNDUP(O14*U14,0)</f>
        <v>29</v>
      </c>
      <c r="Y14" s="1">
        <f>Q14</f>
        <v>2</v>
      </c>
      <c r="Z14" s="1"/>
      <c r="AA14" s="1">
        <v>1.2</v>
      </c>
      <c r="AB14" s="1"/>
      <c r="AC14" s="1">
        <f>ROUNDUP(Y14/AA14*2,0)/2</f>
        <v>2</v>
      </c>
      <c r="AD14" s="1"/>
      <c r="AE14" s="1">
        <f>ROUNDUP(O14*AC14,0)</f>
        <v>34</v>
      </c>
    </row>
    <row r="15" spans="2:31" ht="19.5" thickBot="1" x14ac:dyDescent="0.45">
      <c r="B15" s="27" t="s">
        <v>14</v>
      </c>
      <c r="C15" s="5">
        <f>SUM(C13:C14)</f>
        <v>33</v>
      </c>
      <c r="D15" s="12">
        <f>ROUNDUP(C15/10,0)</f>
        <v>4</v>
      </c>
      <c r="E15" s="13"/>
      <c r="F15" s="26"/>
    </row>
    <row r="16" spans="2:31" x14ac:dyDescent="0.4">
      <c r="B16" s="27" t="s">
        <v>15</v>
      </c>
      <c r="C16" s="25"/>
      <c r="D16" s="28" t="s">
        <v>16</v>
      </c>
      <c r="E16" s="37">
        <f>D15*10-C15</f>
        <v>7</v>
      </c>
      <c r="F16" s="26"/>
      <c r="L16" s="3" t="s">
        <v>5</v>
      </c>
      <c r="M16" s="3" t="s">
        <v>4</v>
      </c>
      <c r="N16" s="3" t="s">
        <v>5</v>
      </c>
      <c r="O16" s="3" t="s">
        <v>4</v>
      </c>
    </row>
    <row r="17" spans="2:15" ht="19.5" thickBot="1" x14ac:dyDescent="0.45">
      <c r="B17" s="38"/>
      <c r="C17" s="39"/>
      <c r="D17" s="39"/>
      <c r="E17" s="40"/>
      <c r="F17" s="41"/>
      <c r="L17">
        <v>1</v>
      </c>
      <c r="M17">
        <v>2</v>
      </c>
    </row>
    <row r="18" spans="2:15" x14ac:dyDescent="0.4">
      <c r="K18" s="3" t="s">
        <v>2</v>
      </c>
      <c r="L18">
        <f>W13</f>
        <v>30</v>
      </c>
      <c r="M18">
        <f>AE13</f>
        <v>30</v>
      </c>
      <c r="N18">
        <f>ROUNDUP(W13*D$11,0)</f>
        <v>3</v>
      </c>
      <c r="O18">
        <f>ROUNDUP(AE13*D$11,0)</f>
        <v>3</v>
      </c>
    </row>
    <row r="19" spans="2:15" x14ac:dyDescent="0.4">
      <c r="K19" s="3" t="s">
        <v>3</v>
      </c>
      <c r="L19">
        <f>W14</f>
        <v>29</v>
      </c>
      <c r="M19">
        <f>AE14</f>
        <v>34</v>
      </c>
      <c r="N19">
        <f>ROUNDUP(W14*D$11,0)</f>
        <v>3</v>
      </c>
      <c r="O19">
        <f>ROUNDUP(AE14*D$11,0)</f>
        <v>4</v>
      </c>
    </row>
  </sheetData>
  <mergeCells count="10">
    <mergeCell ref="Y12:AC12"/>
    <mergeCell ref="D9:E9"/>
    <mergeCell ref="D10:E10"/>
    <mergeCell ref="B9:B10"/>
    <mergeCell ref="D12:E12"/>
    <mergeCell ref="C3:D3"/>
    <mergeCell ref="E3:F3"/>
    <mergeCell ref="D15:E15"/>
    <mergeCell ref="D11:E11"/>
    <mergeCell ref="Q12:U12"/>
  </mergeCells>
  <phoneticPr fontId="1"/>
  <dataValidations count="2">
    <dataValidation type="list" allowBlank="1" showInputMessage="1" showErrorMessage="1" sqref="D9">
      <formula1>$J$13:$J$14</formula1>
    </dataValidation>
    <dataValidation type="list" allowBlank="1" showInputMessage="1" showErrorMessage="1" sqref="D10">
      <formula1>$M$6:$M$7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</dc:creator>
  <cp:lastModifiedBy>yukihiro takata</cp:lastModifiedBy>
  <cp:lastPrinted>2020-03-31T00:47:24Z</cp:lastPrinted>
  <dcterms:created xsi:type="dcterms:W3CDTF">2019-11-18T02:20:35Z</dcterms:created>
  <dcterms:modified xsi:type="dcterms:W3CDTF">2021-02-01T23:48:24Z</dcterms:modified>
</cp:coreProperties>
</file>