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720bfe0f142470f" /></Relationships>
</file>

<file path=xl/workbook.xml><?xml version="1.0" encoding="utf-8"?>
<x:workbook xmlns:x="http://schemas.openxmlformats.org/spreadsheetml/2006/main">
  <x:sheets>
    <x:sheet xmlns:r="http://schemas.openxmlformats.org/officeDocument/2006/relationships" name="はじめに" sheetId="1" r:id="R6ba3b164ea3b4f16"/>
    <x:sheet xmlns:r="http://schemas.openxmlformats.org/officeDocument/2006/relationships" name="01 基本情報" sheetId="2" r:id="Re0a03f114e4648cf"/>
    <x:sheet xmlns:r="http://schemas.openxmlformats.org/officeDocument/2006/relationships" name="02 学歴・仕事" sheetId="3" r:id="R0ea35acfa2934a62"/>
    <x:sheet xmlns:r="http://schemas.openxmlformats.org/officeDocument/2006/relationships" name="03 家計・資産" sheetId="4" r:id="R119d38b8ad344432"/>
    <x:sheet xmlns:r="http://schemas.openxmlformats.org/officeDocument/2006/relationships" name="04 恋愛・家族" sheetId="5" r:id="R41ee525f84f84986"/>
    <x:sheet xmlns:r="http://schemas.openxmlformats.org/officeDocument/2006/relationships" name="05 日常・将来" sheetId="6" r:id="Rca3baa9e9bd049b4"/>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63E42"/>
      <x:name val="Arial"/>
    </x:font>
    <x:font>
      <x:b/>
      <x:sz val="16"/>
      <x:color rgb="FF263E42"/>
      <x:name val="Arial"/>
    </x:font>
    <x:font>
      <x:b/>
      <x:sz val="11"/>
      <x:color rgb="FFFFFFFF"/>
      <x:name val="Arial"/>
    </x:font>
    <x:font>
      <x:sz val="10"/>
      <x:color rgb="FF667477"/>
      <x:name val="Arial"/>
    </x:font>
    <x:font>
      <x:b/>
      <x:sz val="11"/>
      <x:color rgb="FF263E42"/>
      <x:name val="Arial"/>
    </x:font>
  </x:fonts>
  <x:fills count="5">
    <x:fill>
      <x:patternFill patternType="none"/>
    </x:fill>
    <x:fill>
      <x:patternFill patternType="gray125"/>
    </x:fill>
    <x:fill>
      <x:patternFill patternType="solid">
        <x:fgColor rgb="FF285B63"/>
      </x:patternFill>
    </x:fill>
    <x:fill>
      <x:patternFill patternType="solid">
        <x:fgColor rgb="FFFFF4D6"/>
      </x:patternFill>
    </x:fill>
    <x:fill>
      <x:patternFill patternType="solid">
        <x:fgColor rgb="FFEDF3F2"/>
      </x:patternFill>
    </x:fill>
  </x:fills>
  <x:borders count="2">
    <x:border>
      <x:left/>
      <x:right/>
      <x:top/>
      <x:bottom/>
      <x:diagonal/>
    </x:border>
    <x:border>
      <x:left/>
      <x:right/>
      <x:top/>
      <x:bottom style="thin">
        <x:color rgb="FF285B63"/>
      </x:bottom>
      <x:diagonal/>
    </x:border>
  </x:borders>
  <x:cellStyleXfs count="1">
    <x:xf numFmtId="0" fontId="0" fillId="0" borderId="0"/>
  </x:cellStyleXfs>
  <x:cellXfs count="1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2" fillId="0" borderId="0" xfId="0" applyNumberFormat="1" applyFont="1" applyFill="1" applyBorder="1" applyAlignment="1">
      <x:alignment vertical="top"/>
    </x:xf>
    <x:xf numFmtId="0" fontId="1" fillId="0" borderId="1"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1" fillId="4" borderId="0" xfId="0" applyNumberFormat="1" applyFont="1" applyFill="1" applyBorder="1" applyAlignment="1">
      <x:alignment vertical="top"/>
    </x:xf>
    <x:xf numFmtId="0" fontId="5" fillId="4" borderId="0" xfId="0" applyNumberFormat="1" applyFont="1" applyFill="1" applyBorder="1" applyAlignment="1">
      <x:alignment vertical="top"/>
    </x:xf>
  </x:cellXfs>
  <x:cellStyles count="1">
    <x:cellStyle name="Normal" xfId="0"/>
  </x:cellStyles>
  <x:dxfs count="36">
    <x:dxf>
      <x:font>
        <x:color rgb="FF9E2626"/>
      </x:font>
      <x:fill>
        <x:patternFill patternType="solid">
          <x:bgColor rgb="FFFCE4E3"/>
        </x:patternFill>
      </x:fill>
    </x:dxf>
    <x:dxf>
      <x:font>
        <x:color rgb="FF9E2626"/>
      </x:font>
      <x:fill>
        <x:patternFill patternType="solid">
          <x:bgColor rgb="FFFCE4E3"/>
        </x:patternFill>
      </x:fill>
    </x:dxf>
    <x:dxf>
      <x:font>
        <x:color rgb="FF777777"/>
      </x:font>
      <x:fill>
        <x:patternFill patternType="solid">
          <x:bgColor rgb="FFEFEFEF"/>
        </x:patternFill>
      </x:fill>
    </x:dxf>
    <x:dxf>
      <x:font>
        <x:b/>
        <x:color rgb="FF9E2626"/>
      </x:font>
      <x:fill>
        <x:patternFill patternType="solid">
          <x:bgColor rgb="FFFCE4E3"/>
        </x:patternFill>
      </x:fill>
    </x:dxf>
    <x:dxf>
      <x:font>
        <x:b/>
        <x:color rgb="FF9E2626"/>
      </x:font>
      <x:fill>
        <x:patternFill patternType="solid">
          <x:bgColor rgb="FFFCE4E3"/>
        </x:patternFill>
      </x:fill>
    </x:dxf>
    <x:dxf>
      <x:font>
        <x:b/>
        <x:color rgb="FF9E2626"/>
      </x:font>
      <x:fill>
        <x:patternFill patternType="solid">
          <x:bgColor rgb="FFFCE4E3"/>
        </x:patternFill>
      </x:fill>
    </x:dxf>
    <x:dxf>
      <x:fill>
        <x:patternFill patternType="solid">
          <x:bgColor rgb="FFFFF4D6"/>
        </x:patternFill>
      </x:fill>
    </x:dxf>
    <x:dxf>
      <x:font>
        <x:color rgb="FF9E2626"/>
      </x:font>
      <x:fill>
        <x:patternFill patternType="solid">
          <x:bgColor rgb="FFFCE4E3"/>
        </x:patternFill>
      </x:fill>
    </x:dxf>
    <x:dxf>
      <x:font>
        <x:color rgb="FF9E2626"/>
      </x:font>
      <x:fill>
        <x:patternFill patternType="solid">
          <x:bgColor rgb="FFFCE4E3"/>
        </x:patternFill>
      </x:fill>
    </x:dxf>
    <x:dxf>
      <x:font>
        <x:color rgb="FF777777"/>
      </x:font>
      <x:fill>
        <x:patternFill patternType="solid">
          <x:bgColor rgb="FFEFEFEF"/>
        </x:patternFill>
      </x:fill>
    </x:dxf>
    <x:dxf>
      <x:font>
        <x:b/>
        <x:color rgb="FF9E2626"/>
      </x:font>
      <x:fill>
        <x:patternFill patternType="solid">
          <x:bgColor rgb="FFFCE4E3"/>
        </x:patternFill>
      </x:fill>
    </x:dxf>
    <x:dxf>
      <x:font>
        <x:b/>
        <x:color rgb="FF9E2626"/>
      </x:font>
      <x:fill>
        <x:patternFill patternType="solid">
          <x:bgColor rgb="FFFCE4E3"/>
        </x:patternFill>
      </x:fill>
    </x:dxf>
    <x:dxf>
      <x:font>
        <x:b/>
        <x:color rgb="FF9E2626"/>
      </x:font>
      <x:fill>
        <x:patternFill patternType="solid">
          <x:bgColor rgb="FFFCE4E3"/>
        </x:patternFill>
      </x:fill>
    </x:dxf>
    <x:dxf>
      <x:fill>
        <x:patternFill patternType="solid">
          <x:bgColor rgb="FFFFF4D6"/>
        </x:patternFill>
      </x:fill>
    </x:dxf>
    <x:dxf>
      <x:font>
        <x:color rgb="FF9E2626"/>
      </x:font>
      <x:fill>
        <x:patternFill patternType="solid">
          <x:bgColor rgb="FFFCE4E3"/>
        </x:patternFill>
      </x:fill>
    </x:dxf>
    <x:dxf>
      <x:font>
        <x:color rgb="FF9E2626"/>
      </x:font>
      <x:fill>
        <x:patternFill patternType="solid">
          <x:bgColor rgb="FFFCE4E3"/>
        </x:patternFill>
      </x:fill>
    </x:dxf>
    <x:dxf>
      <x:font>
        <x:color rgb="FF777777"/>
      </x:font>
      <x:fill>
        <x:patternFill patternType="solid">
          <x:bgColor rgb="FFEFEFEF"/>
        </x:patternFill>
      </x:fill>
    </x:dxf>
    <x:dxf>
      <x:font>
        <x:b/>
        <x:color rgb="FF9E2626"/>
      </x:font>
      <x:fill>
        <x:patternFill patternType="solid">
          <x:bgColor rgb="FFFCE4E3"/>
        </x:patternFill>
      </x:fill>
    </x:dxf>
    <x:dxf>
      <x:font>
        <x:b/>
        <x:color rgb="FF9E2626"/>
      </x:font>
      <x:fill>
        <x:patternFill patternType="solid">
          <x:bgColor rgb="FFFCE4E3"/>
        </x:patternFill>
      </x:fill>
    </x:dxf>
    <x:dxf>
      <x:font>
        <x:b/>
        <x:color rgb="FF9E2626"/>
      </x:font>
      <x:fill>
        <x:patternFill patternType="solid">
          <x:bgColor rgb="FFFCE4E3"/>
        </x:patternFill>
      </x:fill>
    </x:dxf>
    <x:dxf>
      <x:fill>
        <x:patternFill patternType="solid">
          <x:bgColor rgb="FFFFF4D6"/>
        </x:patternFill>
      </x:fill>
    </x:dxf>
    <x:dxf>
      <x:font>
        <x:color rgb="FF9E2626"/>
      </x:font>
      <x:fill>
        <x:patternFill patternType="solid">
          <x:bgColor rgb="FFFCE4E3"/>
        </x:patternFill>
      </x:fill>
    </x:dxf>
    <x:dxf>
      <x:font>
        <x:color rgb="FF9E2626"/>
      </x:font>
      <x:fill>
        <x:patternFill patternType="solid">
          <x:bgColor rgb="FFFCE4E3"/>
        </x:patternFill>
      </x:fill>
    </x:dxf>
    <x:dxf>
      <x:font>
        <x:color rgb="FF777777"/>
      </x:font>
      <x:fill>
        <x:patternFill patternType="solid">
          <x:bgColor rgb="FFEFEFEF"/>
        </x:patternFill>
      </x:fill>
    </x:dxf>
    <x:dxf>
      <x:font>
        <x:b/>
        <x:color rgb="FF9E2626"/>
      </x:font>
      <x:fill>
        <x:patternFill patternType="solid">
          <x:bgColor rgb="FFFCE4E3"/>
        </x:patternFill>
      </x:fill>
    </x:dxf>
    <x:dxf>
      <x:font>
        <x:b/>
        <x:color rgb="FF9E2626"/>
      </x:font>
      <x:fill>
        <x:patternFill patternType="solid">
          <x:bgColor rgb="FFFCE4E3"/>
        </x:patternFill>
      </x:fill>
    </x:dxf>
    <x:dxf>
      <x:font>
        <x:b/>
        <x:color rgb="FF9E2626"/>
      </x:font>
      <x:fill>
        <x:patternFill patternType="solid">
          <x:bgColor rgb="FFFCE4E3"/>
        </x:patternFill>
      </x:fill>
    </x:dxf>
    <x:dxf>
      <x:fill>
        <x:patternFill patternType="solid">
          <x:bgColor rgb="FFFFF4D6"/>
        </x:patternFill>
      </x:fill>
    </x:dxf>
    <x:dxf>
      <x:font>
        <x:color rgb="FF9E2626"/>
      </x:font>
      <x:fill>
        <x:patternFill patternType="solid">
          <x:bgColor rgb="FFFCE4E3"/>
        </x:patternFill>
      </x:fill>
    </x:dxf>
    <x:dxf>
      <x:font>
        <x:color rgb="FF9E2626"/>
      </x:font>
      <x:fill>
        <x:patternFill patternType="solid">
          <x:bgColor rgb="FFFCE4E3"/>
        </x:patternFill>
      </x:fill>
    </x:dxf>
    <x:dxf>
      <x:font>
        <x:color rgb="FF777777"/>
      </x:font>
      <x:fill>
        <x:patternFill patternType="solid">
          <x:bgColor rgb="FFEFEFEF"/>
        </x:patternFill>
      </x:fill>
    </x:dxf>
    <x:dxf>
      <x:font>
        <x:b/>
        <x:color rgb="FF9E2626"/>
      </x:font>
      <x:fill>
        <x:patternFill patternType="solid">
          <x:bgColor rgb="FFFCE4E3"/>
        </x:patternFill>
      </x:fill>
    </x:dxf>
    <x:dxf>
      <x:font>
        <x:b/>
        <x:color rgb="FF9E2626"/>
      </x:font>
      <x:fill>
        <x:patternFill patternType="solid">
          <x:bgColor rgb="FFFCE4E3"/>
        </x:patternFill>
      </x:fill>
    </x:dxf>
    <x:dxf>
      <x:font>
        <x:b/>
        <x:color rgb="FF9E2626"/>
      </x:font>
      <x:fill>
        <x:patternFill patternType="solid">
          <x:bgColor rgb="FFFCE4E3"/>
        </x:patternFill>
      </x:fill>
    </x:dxf>
    <x:dxf>
      <x:fill>
        <x:patternFill patternType="solid">
          <x:bgColor rgb="FFFFF4D6"/>
        </x:patternFill>
      </x:fill>
    </x:dxf>
    <x:dxf>
      <x:font>
        <x:b/>
        <x:color rgb="FF9E2626"/>
      </x:font>
      <x:fill>
        <x:patternFill patternType="solid">
          <x:bgColor rgb="FFFCE4E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1519897b1d84caf" /><Relationship Type="http://schemas.openxmlformats.org/officeDocument/2006/relationships/theme" Target="/xl/theme/theme1.xml" Id="Rc4ef8a6659e64583" /><Relationship Type="http://schemas.openxmlformats.org/officeDocument/2006/relationships/sharedStrings" Target="/xl/sharedStrings.xml" Id="R9fee5d8470cc4db2" /><Relationship Type="http://schemas.openxmlformats.org/officeDocument/2006/relationships/worksheet" Target="/xl/worksheets/sheet1.xml" Id="R6ba3b164ea3b4f16" /><Relationship Type="http://schemas.openxmlformats.org/officeDocument/2006/relationships/worksheet" Target="/xl/worksheets/sheet2.xml" Id="Re0a03f114e4648cf" /><Relationship Type="http://schemas.openxmlformats.org/officeDocument/2006/relationships/worksheet" Target="/xl/worksheets/sheet3.xml" Id="R0ea35acfa2934a62" /><Relationship Type="http://schemas.openxmlformats.org/officeDocument/2006/relationships/worksheet" Target="/xl/worksheets/sheet4.xml" Id="R119d38b8ad344432" /><Relationship Type="http://schemas.openxmlformats.org/officeDocument/2006/relationships/worksheet" Target="/xl/worksheets/sheet5.xml" Id="R41ee525f84f84986" /><Relationship Type="http://schemas.openxmlformats.org/officeDocument/2006/relationships/worksheet" Target="/xl/worksheets/sheet6.xml" Id="Rca3baa9e9bd049b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63E42"/>
  </x:sheetPr>
  <x:sheetViews>
    <x:sheetView showGridLines="0" workbookViewId="0"/>
  </x:sheetViews>
  <x:sheetFormatPr defaultRowHeight="15"/>
  <x:cols>
    <x:col min="1" max="1" width="8" hidden="0" customWidth="1"/>
    <x:col min="2" max="2" width="32" hidden="0" customWidth="1"/>
    <x:col min="3" max="3" width="17" hidden="0" customWidth="1"/>
    <x:col min="4" max="4" width="50" hidden="0" customWidth="1"/>
    <x:col min="5" max="5" width="44" hidden="0" customWidth="1"/>
    <x:col min="6" max="6" width="19" hidden="0" customWidth="1"/>
  </x:cols>
  <x:sheetData>
    <x:row r="1">
      <x:c r="A1" s="2"/>
      <x:c r="B1" s="2"/>
      <x:c r="C1" s="2"/>
      <x:c r="D1" s="2"/>
      <x:c r="E1" s="2"/>
      <x:c r="F1" s="2"/>
    </x:row>
    <x:row r="2" ht="28" customHeight="1">
      <x:c r="A2" s="2"/>
      <x:c r="B2" s="3" t="str">
        <x:v>人生・暮らしアンケート</x:v>
      </x:c>
      <x:c r="C2" s="2"/>
      <x:c r="D2" s="2"/>
      <x:c r="E2" s="2"/>
      <x:c r="F2" s="2"/>
    </x:row>
    <x:row r="3">
      <x:c r="A3" s="2"/>
      <x:c r="B3" s="4"/>
      <x:c r="C3" s="4"/>
      <x:c r="D3" s="4"/>
      <x:c r="E3" s="4"/>
      <x:c r="F3" s="4"/>
    </x:row>
    <x:row r="4" ht="36" customHeight="1">
      <x:c r="A4" s="2"/>
      <x:c r="B4" s="5" t="str">
        <x:v>回答後は件数を確認し、保存したExcelをココナラのトークルームへ添付してください。</x:v>
      </x:c>
      <x:c r="C4" s="5"/>
      <x:c r="D4" s="5"/>
      <x:c r="E4" s="5"/>
      <x:c r="F4" s="5"/>
    </x:row>
    <x:row r="5">
      <x:c r="A5" s="2"/>
      <x:c r="B5" s="2"/>
      <x:c r="C5" s="2"/>
      <x:c r="D5" s="2"/>
      <x:c r="E5" s="2"/>
      <x:c r="F5" s="2"/>
    </x:row>
    <x:row r="6" ht="30" customHeight="1">
      <x:c r="A6" s="2"/>
      <x:c r="B6" s="8" t="str">
        <x:v>入力シート</x:v>
      </x:c>
      <x:c r="C6" s="8" t="str">
        <x:v>未回答</x:v>
      </x:c>
      <x:c r="D6" s="8" t="str">
        <x:v>条件待ち</x:v>
      </x:c>
      <x:c r="E6" s="8" t="str">
        <x:v>入力確認</x:v>
      </x:c>
      <x:c r="F6" s="8" t="str">
        <x:v>対象外・記入あり</x:v>
      </x:c>
    </x:row>
    <x:row r="7" ht="26" customHeight="1">
      <x:c r="A7" s="2"/>
      <x:c r="B7" s="2" t="str">
        <x:v>01 基本情報</x:v>
      </x:c>
      <x:c r="C7" s="2" t="n">
        <x:f>COUNTIFS('01 基本情報'!$F$8:$F$25,"未回答")</x:f>
        <x:v>15</x:v>
      </x:c>
      <x:c r="D7" s="2" t="n">
        <x:f>COUNTIFS('01 基本情報'!$F$8:$F$25,"条件待ち")</x:f>
        <x:v>2</x:v>
      </x:c>
      <x:c r="E7" s="2" t="n">
        <x:f>COUNTIFS('01 基本情報'!$F$8:$F$25,"入力確認")</x:f>
        <x:v>0</x:v>
      </x:c>
      <x:c r="F7" s="2" t="n">
        <x:f>COUNTIFS('01 基本情報'!$F$8:$F$25,"対象外・記入あり")</x:f>
        <x:v>0</x:v>
      </x:c>
    </x:row>
    <x:row r="8" ht="26" customHeight="1">
      <x:c r="A8" s="2"/>
      <x:c r="B8" s="2" t="str">
        <x:v>02 学歴・仕事</x:v>
      </x:c>
      <x:c r="C8" s="2" t="n">
        <x:f>COUNTIFS('02 学歴・仕事'!$F$8:$F$43,"未回答")</x:f>
        <x:v>12</x:v>
      </x:c>
      <x:c r="D8" s="2" t="n">
        <x:f>COUNTIFS('02 学歴・仕事'!$F$8:$F$43,"条件待ち")</x:f>
        <x:v>24</x:v>
      </x:c>
      <x:c r="E8" s="2" t="n">
        <x:f>COUNTIFS('02 学歴・仕事'!$F$8:$F$43,"入力確認")</x:f>
        <x:v>0</x:v>
      </x:c>
      <x:c r="F8" s="2" t="n">
        <x:f>COUNTIFS('02 学歴・仕事'!$F$8:$F$43,"対象外・記入あり")</x:f>
        <x:v>0</x:v>
      </x:c>
    </x:row>
    <x:row r="9" ht="26" customHeight="1">
      <x:c r="A9" s="2"/>
      <x:c r="B9" s="2" t="str">
        <x:v>03 家計・資産</x:v>
      </x:c>
      <x:c r="C9" s="2" t="n">
        <x:f>COUNTIFS('03 家計・資産'!$F$8:$F$75,"未回答")</x:f>
        <x:v>53</x:v>
      </x:c>
      <x:c r="D9" s="2" t="n">
        <x:f>COUNTIFS('03 家計・資産'!$F$8:$F$75,"条件待ち")</x:f>
        <x:v>15</x:v>
      </x:c>
      <x:c r="E9" s="2" t="n">
        <x:f>COUNTIFS('03 家計・資産'!$F$8:$F$75,"入力確認")</x:f>
        <x:v>0</x:v>
      </x:c>
      <x:c r="F9" s="2" t="n">
        <x:f>COUNTIFS('03 家計・資産'!$F$8:$F$75,"対象外・記入あり")</x:f>
        <x:v>0</x:v>
      </x:c>
    </x:row>
    <x:row r="10" ht="26" customHeight="1">
      <x:c r="A10" s="2"/>
      <x:c r="B10" s="2" t="str">
        <x:v>04 恋愛・家族</x:v>
      </x:c>
      <x:c r="C10" s="2" t="n">
        <x:f>COUNTIFS('04 恋愛・家族'!$F$8:$F$26,"未回答")</x:f>
        <x:v>8</x:v>
      </x:c>
      <x:c r="D10" s="2" t="n">
        <x:f>COUNTIFS('04 恋愛・家族'!$F$8:$F$26,"条件待ち")</x:f>
        <x:v>11</x:v>
      </x:c>
      <x:c r="E10" s="2" t="n">
        <x:f>COUNTIFS('04 恋愛・家族'!$F$8:$F$26,"入力確認")</x:f>
        <x:v>0</x:v>
      </x:c>
      <x:c r="F10" s="2" t="n">
        <x:f>COUNTIFS('04 恋愛・家族'!$F$8:$F$26,"対象外・記入あり")</x:f>
        <x:v>0</x:v>
      </x:c>
    </x:row>
    <x:row r="11" ht="26" customHeight="1">
      <x:c r="A11" s="2"/>
      <x:c r="B11" s="2" t="str">
        <x:v>05 日常・将来</x:v>
      </x:c>
      <x:c r="C11" s="2" t="n">
        <x:f>COUNTIFS('05 日常・将来'!$F$8:$F$49,"未回答")</x:f>
        <x:v>29</x:v>
      </x:c>
      <x:c r="D11" s="2" t="n">
        <x:f>COUNTIFS('05 日常・将来'!$F$8:$F$49,"条件待ち")</x:f>
        <x:v>11</x:v>
      </x:c>
      <x:c r="E11" s="2" t="n">
        <x:f>COUNTIFS('05 日常・将来'!$F$8:$F$49,"入力確認")</x:f>
        <x:v>0</x:v>
      </x:c>
      <x:c r="F11" s="2" t="n">
        <x:f>COUNTIFS('05 日常・将来'!$F$8:$F$49,"対象外・記入あり")</x:f>
        <x:v>0</x:v>
      </x:c>
    </x:row>
    <x:row r="12">
      <x:c r="A12" s="2"/>
      <x:c r="B12" s="2" t="str">
        <x:v>合計</x:v>
      </x:c>
      <x:c r="C12" s="2" t="n">
        <x:f>SUM(C7:C11)</x:f>
        <x:v>117</x:v>
      </x:c>
      <x:c r="D12" s="2" t="n">
        <x:f>SUM(D7:D11)</x:f>
        <x:v>63</x:v>
      </x:c>
      <x:c r="E12" s="2" t="n">
        <x:f>SUM(E7:E11)</x:f>
        <x:v>0</x:v>
      </x:c>
      <x:c r="F12" s="2" t="n">
        <x:f>SUM(F7:F11)</x:f>
        <x:v>0</x:v>
      </x:c>
    </x:row>
    <x:row r="13">
      <x:c r="A13" s="2"/>
      <x:c r="B13" s="2"/>
      <x:c r="C13" s="2"/>
      <x:c r="D13" s="2"/>
      <x:c r="E13" s="2"/>
      <x:c r="F13" s="2"/>
    </x:row>
    <x:row r="14" ht="40" customHeight="1">
      <x:c r="A14" s="2"/>
      <x:c r="B14" s="5" t="str">
        <x:v>確認状況</x:v>
      </x:c>
      <x:c r="C14" s="5" t="str">
        <x:f>IF(SUM(C12:F12)=0,"記入漏れはありません。内容を見直して保存してください。","未回答・条件待ち・入力確認・対象外の記入をご確認ください。")</x:f>
        <x:v>未回答・条件待ち・入力確認・対象外の記入をご確認ください。</x:v>
      </x:c>
      <x:c r="D14" s="5"/>
      <x:c r="E14" s="5"/>
      <x:c r="F14" s="5"/>
    </x:row>
    <x:row r="15">
      <x:c r="A15" s="2"/>
      <x:c r="B15" s="2"/>
      <x:c r="C15" s="2"/>
      <x:c r="D15" s="2"/>
      <x:c r="E15" s="2"/>
      <x:c r="F15" s="2"/>
    </x:row>
    <x:row r="16">
      <x:c r="A16" s="2"/>
      <x:c r="B16" s="2"/>
      <x:c r="C16" s="2"/>
      <x:c r="D16" s="2"/>
      <x:c r="E16" s="2"/>
      <x:c r="F16" s="2"/>
    </x:row>
    <x:row r="17" ht="49" customHeight="1">
      <x:c r="A17" s="2"/>
      <x:c r="B17" s="5" t="str">
        <x:v>入力方法</x:v>
      </x:c>
      <x:c r="C17" s="5" t="str">
        <x:v>「01 基本情報」から順に、D列（黄色・薄赤色）に入力します。選択式はプルダウン、複数選択は該当する項目をすべて文字で記入してください。</x:v>
      </x:c>
      <x:c r="D17" s="5"/>
      <x:c r="E17" s="5"/>
      <x:c r="F17" s="5"/>
    </x:row>
    <x:row r="18" ht="49" customHeight="1">
      <x:c r="A18" s="2"/>
      <x:c r="B18" s="5" t="str">
        <x:v>表示の意味</x:v>
      </x:c>
      <x:c r="C18" s="5" t="str">
        <x:v>必須：回答が必要です。条件待ち：先に条件となる質問へ回答してください。対象外：回答不要。任意：空欄でも構いません。</x:v>
      </x:c>
      <x:c r="D18" s="5"/>
      <x:c r="E18" s="5"/>
      <x:c r="F18" s="5"/>
    </x:row>
    <x:row r="19" ht="49" customHeight="1">
      <x:c r="A19" s="2"/>
      <x:c r="B19" s="5" t="str">
        <x:v>未回答の補完</x:v>
      </x:c>
      <x:c r="C19" s="5" t="str">
        <x:v>提出後、当初提示した必須項目に未回答・不備がある場合は質問番号をご案内します。同じExcelに追記・修正し、再添付をお願いします。新しい質問は追加しません。</x:v>
      </x:c>
      <x:c r="D19" s="5"/>
      <x:c r="E19" s="5"/>
      <x:c r="F19" s="5"/>
    </x:row>
    <x:row r="20" ht="49" customHeight="1">
      <x:c r="A20" s="2"/>
      <x:c r="B20" s="5" t="str">
        <x:v>自動判定の範囲</x:v>
      </x:c>
      <x:c r="C20" s="5" t="str">
        <x:v>0・なし・不明も回答として扱います。自動判定は記入漏れ・選択肢・年齢の確認補助です。詳しさや内容の整合性は運営者が確認します。</x:v>
      </x:c>
      <x:c r="D20" s="5"/>
      <x:c r="E20" s="5"/>
      <x:c r="F20" s="5"/>
    </x:row>
    <x:row r="21" ht="49" customHeight="1">
      <x:c r="A21" s="2"/>
      <x:c r="B21" s="5" t="str">
        <x:v>対象外の記入</x:v>
      </x:c>
      <x:c r="C21" s="5" t="str">
        <x:v>条件を変更した後、対象外の欄に回答が残ると「対象外・記入あり」と表示します。内容を確認し、不要な記入を消してください。</x:v>
      </x:c>
      <x:c r="D21" s="5"/>
      <x:c r="E21" s="5"/>
      <x:c r="F21" s="5"/>
    </x:row>
    <x:row r="22" ht="49" customHeight="1">
      <x:c r="A22" s="2"/>
      <x:c r="B22" s="5" t="str">
        <x:v>長文と数式</x:v>
      </x:c>
      <x:c r="C22" s="5" t="str">
        <x:v>Alt＋Enterで改行できます。長文が隠れる場合は行の高さを広げるか数式バーで確認してください。質問・数式・列の配置は変更しないでください。</x:v>
      </x:c>
      <x:c r="D22" s="5"/>
      <x:c r="E22" s="5"/>
      <x:c r="F22" s="5"/>
    </x:row>
    <x:row r="23" ht="49" customHeight="1">
      <x:c r="A23" s="2"/>
      <x:c r="B23" s="5" t="str">
        <x:v>互換性</x:v>
      </x:c>
      <x:c r="C23" s="5" t="str">
        <x:v>通常の.xlsx形式です。マクロ・外部参照・新しい動的配列関数は使っていません。PC版Excelを推奨します。すべてのExcelバージョンでの動作を保証するものではありません。</x:v>
      </x:c>
      <x:c r="D23" s="5"/>
      <x:c r="E23" s="5"/>
      <x:c r="F23" s="5"/>
    </x:row>
    <x:row r="24" ht="49" customHeight="1">
      <x:c r="A24" s="2"/>
      <x:c r="B24" s="5" t="str">
        <x:v>保存と提出</x:v>
      </x:c>
      <x:c r="C24" s="5" t="str">
        <x:v>入力後に保存し、ココナラのトークルームへ添付してください。外部フォームへの移動は不要です。回答者照合用のユーザー名は動画では公開しません。</x:v>
      </x:c>
      <x:c r="D24" s="5"/>
      <x:c r="E24" s="5"/>
      <x:c r="F24" s="5"/>
    </x:row>
    <x:row r="25" ht="49" customHeight="1">
      <x:c r="A25" s="2"/>
      <x:c r="B25" s="5" t="str">
        <x:v>金額と時期</x:v>
      </x:c>
      <x:c r="C25" s="5" t="str">
        <x:v>現在は回答日時点、月額は直近3か月程度の平均が目安です。概算可。世帯全体と本人負担、月額と年額を区別してください。</x:v>
      </x:c>
      <x:c r="D25" s="5"/>
      <x:c r="E25" s="5"/>
      <x:c r="F25" s="5"/>
    </x:row>
    <x:row r="26">
      <x:c r="A26" s="2"/>
      <x:c r="B26" s="2"/>
      <x:c r="C26" s="2"/>
      <x:c r="D26" s="2"/>
      <x:c r="E26" s="2"/>
      <x:c r="F26" s="2"/>
    </x:row>
    <x:row r="27">
      <x:c r="A27" s="2"/>
      <x:c r="B27" s="2"/>
      <x:c r="C27" s="2"/>
      <x:c r="D27" s="2"/>
      <x:c r="E27" s="2"/>
      <x:c r="F27" s="2"/>
    </x:row>
    <x:row r="28" ht="25" customHeight="1">
      <x:c r="A28" s="2"/>
      <x:c r="B28" s="13" t="str">
        <x:v>【参加条件と質問内容】</x:v>
      </x:c>
      <x:c r="C28" s="13"/>
      <x:c r="D28" s="13"/>
      <x:c r="E28" s="13"/>
      <x:c r="F28" s="13"/>
    </x:row>
    <x:row r="29" ht="28" customHeight="1">
      <x:c r="A29" s="2"/>
      <x:c r="B29" s="5" t="str">
        <x:v>対象は18歳以上です。収入・貯蓄・借金・恋愛・結婚・離婚・性的経験人数・事業の失敗などを含みます。契約前に質問一覧と利用条件をご確認ください。本名・学校名・会社名・詳細な住所は不要です。</x:v>
      </x:c>
      <x:c r="C29" s="5"/>
      <x:c r="D29" s="5"/>
      <x:c r="E29" s="5"/>
      <x:c r="F29" s="5"/>
    </x:row>
    <x:row r="30" ht="28" customHeight="1">
      <x:c r="A30" s="2"/>
      <x:c r="B30" s="5"/>
      <x:c r="C30" s="5"/>
      <x:c r="D30" s="5"/>
      <x:c r="E30" s="5"/>
      <x:c r="F30" s="5"/>
    </x:row>
    <x:row r="31" ht="28" customHeight="1">
      <x:c r="A31" s="2"/>
      <x:c r="B31" s="5"/>
      <x:c r="C31" s="5"/>
      <x:c r="D31" s="5"/>
      <x:c r="E31" s="5"/>
      <x:c r="F31" s="5"/>
    </x:row>
    <x:row r="32">
      <x:c r="A32" s="2"/>
      <x:c r="B32" s="2"/>
      <x:c r="C32" s="2"/>
      <x:c r="D32" s="2"/>
      <x:c r="E32" s="2"/>
      <x:c r="F32" s="2"/>
    </x:row>
    <x:row r="33" ht="25" customHeight="1">
      <x:c r="A33" s="2"/>
      <x:c r="B33" s="13" t="str">
        <x:v>【利用範囲】</x:v>
      </x:c>
      <x:c r="C33" s="13"/>
      <x:c r="D33" s="13"/>
      <x:c r="E33" s="13"/>
      <x:c r="F33" s="13"/>
    </x:row>
    <x:row r="34" ht="28" customHeight="1">
      <x:c r="A34" s="2"/>
      <x:c r="B34" s="5" t="str">
        <x:v>回答は、回答者お一人の人生を紹介する動画1本と、その動画に付随するサムネイル・タイトル・概要欄の制作・インターネット上での公開にのみ使用します。その他の用途には、別途同意をいただかない限り使用しません。</x:v>
      </x:c>
      <x:c r="C34" s="5"/>
      <x:c r="D34" s="5"/>
      <x:c r="E34" s="5"/>
      <x:c r="F34" s="5"/>
    </x:row>
    <x:row r="35" ht="28" customHeight="1">
      <x:c r="A35" s="2"/>
      <x:c r="B35" s="5"/>
      <x:c r="C35" s="5"/>
      <x:c r="D35" s="5"/>
      <x:c r="E35" s="5"/>
      <x:c r="F35" s="5"/>
    </x:row>
    <x:row r="36" ht="28" customHeight="1">
      <x:c r="A36" s="2"/>
      <x:c r="B36" s="5"/>
      <x:c r="C36" s="5"/>
      <x:c r="D36" s="5"/>
      <x:c r="E36" s="5"/>
      <x:c r="F36" s="5"/>
    </x:row>
    <x:row r="37">
      <x:c r="A37" s="2"/>
      <x:c r="B37" s="2"/>
      <x:c r="C37" s="2"/>
      <x:c r="D37" s="2"/>
      <x:c r="E37" s="2"/>
      <x:c r="F37" s="2"/>
    </x:row>
    <x:row r="38" ht="25" customHeight="1">
      <x:c r="A38" s="2"/>
      <x:c r="B38" s="13" t="str">
        <x:v>【プライバシーへの配慮】</x:v>
      </x:c>
      <x:c r="C38" s="13"/>
      <x:c r="D38" s="13"/>
      <x:c r="E38" s="13"/>
      <x:c r="F38" s="13"/>
    </x:row>
    <x:row r="39" ht="28" customHeight="1">
      <x:c r="A39" s="2"/>
      <x:c r="B39" s="5" t="str">
        <x:v>公開時は運営者が付けた仮名を使用します。学校名・会社名・詳細な住所などは掲載せず、個人の特定につながる情報は省略・大まかな表現への調整を行います。本名・連絡先・詳細な住所・第三者を特定する情報は記載しないでください。募集サービス名とユーザー名は照合用で非公開です。</x:v>
      </x:c>
      <x:c r="C39" s="5"/>
      <x:c r="D39" s="5"/>
      <x:c r="E39" s="5"/>
      <x:c r="F39" s="5"/>
    </x:row>
    <x:row r="40" ht="28" customHeight="1">
      <x:c r="A40" s="2"/>
      <x:c r="B40" s="5"/>
      <x:c r="C40" s="5"/>
      <x:c r="D40" s="5"/>
      <x:c r="E40" s="5"/>
      <x:c r="F40" s="5"/>
    </x:row>
    <x:row r="41" ht="28" customHeight="1">
      <x:c r="A41" s="2"/>
      <x:c r="B41" s="5"/>
      <x:c r="C41" s="5"/>
      <x:c r="D41" s="5"/>
      <x:c r="E41" s="5"/>
      <x:c r="F41" s="5"/>
    </x:row>
    <x:row r="42">
      <x:c r="A42" s="2"/>
      <x:c r="B42" s="2"/>
      <x:c r="C42" s="2"/>
      <x:c r="D42" s="2"/>
      <x:c r="E42" s="2"/>
      <x:c r="F42" s="2"/>
    </x:row>
    <x:row r="43" ht="25" customHeight="1">
      <x:c r="A43" s="2"/>
      <x:c r="B43" s="13" t="str">
        <x:v>【動画の表現】</x:v>
      </x:c>
      <x:c r="C43" s="13"/>
      <x:c r="D43" s="13"/>
      <x:c r="E43" s="13"/>
      <x:c r="F43" s="13"/>
    </x:row>
    <x:row r="44" ht="28" customHeight="1">
      <x:c r="A44" s="2"/>
      <x:c r="B44" s="5" t="str">
        <x:v>人物イラストと合成音声を使用し、回答の趣旨を損なわない範囲で文章の整理・短縮・構成の変更を行い、一人称の語りとして紹介します。本人の容姿・声を再現するものではありません。回答にない出来事や感情は創作しません。</x:v>
      </x:c>
      <x:c r="C44" s="5"/>
      <x:c r="D44" s="5"/>
      <x:c r="E44" s="5"/>
      <x:c r="F44" s="5"/>
    </x:row>
    <x:row r="45" ht="28" customHeight="1">
      <x:c r="A45" s="2"/>
      <x:c r="B45" s="5"/>
      <x:c r="C45" s="5"/>
      <x:c r="D45" s="5"/>
      <x:c r="E45" s="5"/>
      <x:c r="F45" s="5"/>
    </x:row>
    <x:row r="46" ht="28" customHeight="1">
      <x:c r="A46" s="2"/>
      <x:c r="B46" s="5"/>
      <x:c r="C46" s="5"/>
      <x:c r="D46" s="5"/>
      <x:c r="E46" s="5"/>
      <x:c r="F46" s="5"/>
    </x:row>
    <x:row r="47">
      <x:c r="A47" s="2"/>
      <x:c r="B47" s="2"/>
      <x:c r="C47" s="2"/>
      <x:c r="D47" s="2"/>
      <x:c r="E47" s="2"/>
      <x:c r="F47" s="2"/>
    </x:row>
    <x:row r="48" ht="25" customHeight="1">
      <x:c r="A48" s="2"/>
      <x:c r="B48" s="13" t="str">
        <x:v>【回答の完了・報酬について】</x:v>
      </x:c>
      <x:c r="C48" s="13"/>
      <x:c r="D48" s="13"/>
      <x:c r="E48" s="13"/>
      <x:c r="F48" s="13"/>
    </x:row>
    <x:row r="49" ht="28" customHeight="1">
      <x:c r="A49" s="2"/>
      <x:c r="B49" s="5" t="str">
        <x:v>報酬は、表示されたすべての必須項目への回答を完了し、募集時に提示した条件を満たす回答をご提出いただくことを条件とします。途中で回答を中止・辞退された場合や、未完了の回答については、原則として報酬のお支払い対象となりません。ご契約前に質問一覧と利用条件をご確認ください。なお、支払い・キャンセルの取り扱いは、利用する募集サービスの規約に従います。</x:v>
      </x:c>
      <x:c r="C49" s="5"/>
      <x:c r="D49" s="5"/>
      <x:c r="E49" s="5"/>
      <x:c r="F49" s="5"/>
    </x:row>
    <x:row r="50" ht="28" customHeight="1">
      <x:c r="A50" s="2"/>
      <x:c r="B50" s="5"/>
      <x:c r="C50" s="5"/>
      <x:c r="D50" s="5"/>
      <x:c r="E50" s="5"/>
      <x:c r="F50" s="5"/>
    </x:row>
    <x:row r="51" ht="28" customHeight="1">
      <x:c r="A51" s="2"/>
      <x:c r="B51" s="5"/>
      <x:c r="C51" s="5"/>
      <x:c r="D51" s="5"/>
      <x:c r="E51" s="5"/>
      <x:c r="F51" s="5"/>
    </x:row>
    <x:row r="52">
      <x:c r="A52" s="2"/>
      <x:c r="B52" s="2"/>
      <x:c r="C52" s="2"/>
      <x:c r="D52" s="2"/>
      <x:c r="E52" s="2"/>
      <x:c r="F52" s="2"/>
    </x:row>
    <x:row r="53">
      <x:c r="A53" s="2"/>
      <x:c r="B53" s="2"/>
      <x:c r="C53" s="2"/>
      <x:c r="D53" s="2"/>
      <x:c r="E53" s="2"/>
      <x:c r="F53" s="2"/>
    </x:row>
    <x:row r="54">
      <x:c r="A54" s="2"/>
      <x:c r="B54" s="2" t="str">
        <x:v>全183項目。対象外の詳細は回答不要です。</x:v>
      </x:c>
      <x:c r="C54" s="2"/>
      <x:c r="D54" s="2"/>
      <x:c r="E54" s="2"/>
      <x:c r="F54" s="2"/>
    </x:row>
    <x:row r="55">
      <x:c r="A55" s="2"/>
      <x:c r="B55" s="2"/>
      <x:c r="C55" s="2"/>
      <x:c r="D55" s="2"/>
      <x:c r="E55" s="2"/>
      <x:c r="F55" s="2"/>
    </x:row>
    <x:row r="56">
      <x:c r="A56" s="2"/>
      <x:c r="B56" s="2"/>
      <x:c r="C56" s="2"/>
      <x:c r="D56" s="2"/>
      <x:c r="E56" s="2"/>
      <x:c r="F56" s="2"/>
    </x:row>
    <x:row r="57">
      <x:c r="A57" s="2"/>
      <x:c r="B57" s="2"/>
      <x:c r="C57" s="2"/>
      <x:c r="D57" s="2"/>
      <x:c r="E57" s="2"/>
      <x:c r="F57" s="2"/>
    </x:row>
    <x:row r="58">
      <x:c r="A58" s="2"/>
      <x:c r="B58" s="2"/>
      <x:c r="C58" s="2"/>
      <x:c r="D58" s="2"/>
      <x:c r="E58" s="2"/>
      <x:c r="F58" s="2"/>
    </x:row>
    <x:row r="59">
      <x:c r="A59" s="2"/>
      <x:c r="B59" s="2"/>
      <x:c r="C59" s="2"/>
      <x:c r="D59" s="2"/>
      <x:c r="E59" s="2"/>
      <x:c r="F59" s="2"/>
    </x:row>
    <x:row r="60">
      <x:c r="A60" s="2"/>
      <x:c r="B60" s="2"/>
      <x:c r="C60" s="2"/>
      <x:c r="D60" s="2"/>
      <x:c r="E60" s="2"/>
      <x:c r="F60" s="2"/>
    </x:row>
  </x:sheetData>
  <x:mergeCells>
    <x:mergeCell ref="B2:F2"/>
    <x:mergeCell ref="B3:F3"/>
    <x:mergeCell ref="B4:F4"/>
    <x:mergeCell ref="C14:F14"/>
    <x:mergeCell ref="C17:F17"/>
    <x:mergeCell ref="C18:F18"/>
    <x:mergeCell ref="C19:F19"/>
    <x:mergeCell ref="C20:F20"/>
    <x:mergeCell ref="C21:F21"/>
    <x:mergeCell ref="C22:F22"/>
    <x:mergeCell ref="C23:F23"/>
    <x:mergeCell ref="C24:F24"/>
    <x:mergeCell ref="C25:F25"/>
    <x:mergeCell ref="B28:F28"/>
    <x:mergeCell ref="B29:F31"/>
    <x:mergeCell ref="B33:F33"/>
    <x:mergeCell ref="B34:F36"/>
    <x:mergeCell ref="B38:F38"/>
    <x:mergeCell ref="B39:F41"/>
    <x:mergeCell ref="B43:F43"/>
    <x:mergeCell ref="B44:F46"/>
    <x:mergeCell ref="B48:F48"/>
    <x:mergeCell ref="B49:F51"/>
    <x:mergeCell ref="B54:F54"/>
  </x:mergeCells>
  <x:conditionalFormatting sqref="C7:F12">
    <x:cfRule type="cellIs" dxfId="35" priority="1" operator="greater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285B63"/>
  </x:sheetPr>
  <x:sheetViews>
    <x:sheetView showGridLines="0" workbookViewId="0">
      <x:pane ySplit="7" topLeftCell="A8" activePane="bottomLeft" state="frozen"/>
    </x:sheetView>
  </x:sheetViews>
  <x:sheetFormatPr defaultRowHeight="15"/>
  <x:cols>
    <x:col min="1" max="1" width="8" hidden="0" customWidth="1"/>
    <x:col min="2" max="2" width="32" hidden="0" customWidth="1"/>
    <x:col min="3" max="3" width="17" hidden="0" customWidth="1"/>
    <x:col min="4" max="4" width="50" hidden="0" customWidth="1"/>
    <x:col min="5" max="5" width="44" hidden="0" customWidth="1"/>
    <x:col min="6" max="6" width="19" hidden="0" customWidth="1"/>
  </x:cols>
  <x:sheetData>
    <x:row r="1">
      <x:c r="A1" s="2"/>
      <x:c r="B1" s="2"/>
      <x:c r="C1" s="2"/>
      <x:c r="D1" s="2"/>
      <x:c r="E1" s="2"/>
      <x:c r="F1" s="2"/>
    </x:row>
    <x:row r="2" ht="28" customHeight="1">
      <x:c r="A2" s="2"/>
      <x:c r="B2" s="3" t="str">
        <x:v>基本情報</x:v>
      </x:c>
      <x:c r="C2" s="2"/>
      <x:c r="D2" s="2"/>
      <x:c r="E2" s="2"/>
      <x:c r="F2" s="2"/>
    </x:row>
    <x:row r="3">
      <x:c r="A3" s="2"/>
      <x:c r="B3" s="4"/>
      <x:c r="C3" s="4"/>
      <x:c r="D3" s="4"/>
      <x:c r="E3" s="4"/>
      <x:c r="F3" s="4"/>
    </x:row>
    <x:row r="4" ht="30" customHeight="1">
      <x:c r="A4" s="2"/>
      <x:c r="B4" s="5" t="str">
        <x:v>D列に入力します。黄色は入力欄、薄赤は未回答・要確認、グレーは対象外です。</x:v>
      </x:c>
      <x:c r="C4" s="5"/>
      <x:c r="D4" s="5"/>
      <x:c r="E4" s="5"/>
      <x:c r="F4" s="5"/>
    </x:row>
    <x:row r="5" ht="32" customHeight="1">
      <x:c r="A5" s="2"/>
      <x:c r="B5" s="2" t="str">
        <x:v>このシートの未回答</x:v>
      </x:c>
      <x:c r="C5" s="2" t="n">
        <x:f>COUNTIFS(F8:F25,"未回答")</x:f>
        <x:v>15</x:v>
      </x:c>
      <x:c r="D5" s="5" t="str">
        <x:v>Alt＋Enterで改行。長文は行の高さを広げてください。</x:v>
      </x:c>
      <x:c r="E5" s="5"/>
      <x:c r="F5" s="5"/>
    </x:row>
    <x:row r="6">
      <x:c r="A6" s="2"/>
      <x:c r="B6" s="2"/>
      <x:c r="C6" s="2"/>
      <x:c r="D6" s="2"/>
      <x:c r="E6" s="2"/>
      <x:c r="F6" s="2"/>
    </x:row>
    <x:row r="7" ht="30" customHeight="1">
      <x:c r="A7" s="8" t="str">
        <x:v>番号</x:v>
      </x:c>
      <x:c r="B7" s="8" t="str">
        <x:v>質問</x:v>
      </x:c>
      <x:c r="C7" s="8" t="str">
        <x:v>回答条件（自動）</x:v>
      </x:c>
      <x:c r="D7" s="8" t="str">
        <x:v>回答欄（入力）</x:v>
      </x:c>
      <x:c r="E7" s="8" t="str">
        <x:v>記入案内・該当条件</x:v>
      </x:c>
      <x:c r="F7" s="8" t="str">
        <x:v>確認（自動）</x:v>
      </x:c>
    </x:row>
    <x:row r="8" ht="70" customHeight="1">
      <x:c r="A8" s="5" t="str">
        <x:v>Q001</x:v>
      </x:c>
      <x:c r="B8" s="5" t="str">
        <x:v>参加条件と同意
参加条件の確認</x:v>
      </x:c>
      <x:c r="C8" s="10" t="str">
        <x:f>"必須"</x:f>
        <x:v>必須</x:v>
      </x:c>
      <x:c r="D8" s="9"/>
      <x:c r="E8" s="11" t="str">
        <x:v>18歳未満の方は対象外です。該当しない場合は回答を開始しないでください。</x:v>
      </x:c>
      <x:c r="F8" s="5" t="str">
        <x:f>IF(C8="対象外",IF(LEN(TRIM(D8&amp;""))=0,"対象外","対象外・記入あり"),IF(C8="条件待ち","条件待ち",IF(LEN(TRIM(D8&amp;""))=0,IF(C8="任意","任意・未記入","未回答"),IF(OR(D8="私は18歳以上です"),"回答済","入力確認"))))</x:f>
        <x:v>未回答</x:v>
      </x:c>
    </x:row>
    <x:row r="9" ht="70" customHeight="1">
      <x:c r="A9" s="5" t="str">
        <x:v>Q002</x:v>
      </x:c>
      <x:c r="B9" s="5" t="str">
        <x:v>参加条件と同意
質問一覧を確認し、私生活に踏み込む必須質問への回答に同意します</x:v>
      </x:c>
      <x:c r="C9" s="10" t="str">
        <x:f>"必須"</x:f>
        <x:v>必須</x:v>
      </x:c>
      <x:c r="D9" s="9"/>
      <x:c r="E9" s="11" t="str">
        <x:v>内容をご確認のうえ選択してください。</x:v>
      </x:c>
      <x:c r="F9" s="5" t="str">
        <x:f>IF(C9="対象外",IF(LEN(TRIM(D9&amp;""))=0,"対象外","対象外・記入あり"),IF(C9="条件待ち","条件待ち",IF(LEN(TRIM(D9&amp;""))=0,IF(C9="任意","任意・未記入","未回答"),IF(OR(D9="同意します"),"回答済","入力確認"))))</x:f>
        <x:v>未回答</x:v>
      </x:c>
    </x:row>
    <x:row r="10" ht="82" customHeight="1">
      <x:c r="A10" s="5" t="str">
        <x:v>Q003</x:v>
      </x:c>
      <x:c r="B10" s="5" t="str">
        <x:v>参加条件と同意
回答を動画・付随するサムネイル・タイトル・概要欄としてインターネット上に公開することに同意します</x:v>
      </x:c>
      <x:c r="C10" s="10" t="str">
        <x:f>"必須"</x:f>
        <x:v>必須</x:v>
      </x:c>
      <x:c r="D10" s="9"/>
      <x:c r="E10" s="11" t="str">
        <x:v>内容をご確認のうえ選択してください。</x:v>
      </x:c>
      <x:c r="F10" s="5" t="str">
        <x:f>IF(C10="対象外",IF(LEN(TRIM(D10&amp;""))=0,"対象外","対象外・記入あり"),IF(C10="条件待ち","条件待ち",IF(LEN(TRIM(D10&amp;""))=0,IF(C10="任意","任意・未記入","未回答"),IF(OR(D10="同意します"),"回答済","入力確認"))))</x:f>
        <x:v>未回答</x:v>
      </x:c>
    </x:row>
    <x:row r="11" ht="70" customHeight="1">
      <x:c r="A11" s="5" t="str">
        <x:v>Q004</x:v>
      </x:c>
      <x:c r="B11" s="5" t="str">
        <x:v>参加条件と同意
仮名・イラスト・合成音声と、一人称への整理・短縮・再構成に同意します</x:v>
      </x:c>
      <x:c r="C11" s="10" t="str">
        <x:f>"必須"</x:f>
        <x:v>必須</x:v>
      </x:c>
      <x:c r="D11" s="9"/>
      <x:c r="E11" s="11" t="str">
        <x:v>内容をご確認のうえ選択してください。</x:v>
      </x:c>
      <x:c r="F11" s="5" t="str">
        <x:f>IF(C11="対象外",IF(LEN(TRIM(D11&amp;""))=0,"対象外","対象外・記入あり"),IF(C11="条件待ち","条件待ち",IF(LEN(TRIM(D11&amp;""))=0,IF(C11="任意","任意・未記入","未回答"),IF(OR(D11="同意します"),"回答済","入力確認"))))</x:f>
        <x:v>未回答</x:v>
      </x:c>
    </x:row>
    <x:row r="12" ht="70" customHeight="1">
      <x:c r="A12" s="5" t="str">
        <x:v>Q005</x:v>
      </x:c>
      <x:c r="B12" s="5" t="str">
        <x:v>参加条件と同意
自分の経験を覚えている範囲で事実に沿って回答し、他人の個人情報を記載しません</x:v>
      </x:c>
      <x:c r="C12" s="10" t="str">
        <x:f>"必須"</x:f>
        <x:v>必須</x:v>
      </x:c>
      <x:c r="D12" s="9"/>
      <x:c r="E12" s="11" t="str">
        <x:v>内容をご確認のうえ選択してください。</x:v>
      </x:c>
      <x:c r="F12" s="5" t="str">
        <x:f>IF(C12="対象外",IF(LEN(TRIM(D12&amp;""))=0,"対象外","対象外・記入あり"),IF(C12="条件待ち","条件待ち",IF(LEN(TRIM(D12&amp;""))=0,IF(C12="任意","任意・未記入","未回答"),IF(OR(D12="同意します"),"回答済","入力確認"))))</x:f>
        <x:v>未回答</x:v>
      </x:c>
    </x:row>
    <x:row r="13" ht="70" customHeight="1">
      <x:c r="A13" s="5" t="str">
        <x:v>Q006</x:v>
      </x:c>
      <x:c r="B13" s="5" t="str">
        <x:v>参加条件と同意
必須回答の完了および募集条件を満たす提出が報酬の条件であることを確認しました</x:v>
      </x:c>
      <x:c r="C13" s="10" t="str">
        <x:f>"必須"</x:f>
        <x:v>必須</x:v>
      </x:c>
      <x:c r="D13" s="9"/>
      <x:c r="E13" s="11" t="str">
        <x:v>内容をご確認のうえ選択してください。</x:v>
      </x:c>
      <x:c r="F13" s="5" t="str">
        <x:f>IF(C13="対象外",IF(LEN(TRIM(D13&amp;""))=0,"対象外","対象外・記入あり"),IF(C13="条件待ち","条件待ち",IF(LEN(TRIM(D13&amp;""))=0,IF(C13="任意","任意・未記入","未回答"),IF(OR(D13="同意します"),"回答済","入力確認"))))</x:f>
        <x:v>未回答</x:v>
      </x:c>
    </x:row>
    <x:row r="14" ht="70" customHeight="1">
      <x:c r="A14" s="5" t="str">
        <x:v>Q007</x:v>
      </x:c>
      <x:c r="B14" s="5" t="str">
        <x:v>回答者の照合と基本情報
応募した募集サービス</x:v>
      </x:c>
      <x:c r="C14" s="10" t="str">
        <x:f>"必須"</x:f>
        <x:v>必須</x:v>
      </x:c>
      <x:c r="D14" s="9"/>
      <x:c r="E14" s="11" t="str"/>
      <x:c r="F14" s="5" t="str">
        <x:f>IF(C14="対象外",IF(LEN(TRIM(D14&amp;""))=0,"対象外","対象外・記入あり"),IF(C14="条件待ち","条件待ち",IF(LEN(TRIM(D14&amp;""))=0,IF(C14="任意","任意・未記入","未回答"),IF(OR(D14="クラウドワークス",D14="ココナラ",D14="その他"),"回答済","入力確認"))))</x:f>
        <x:v>未回答</x:v>
      </x:c>
    </x:row>
    <x:row r="15" ht="70" customHeight="1">
      <x:c r="A15" s="5" t="str">
        <x:v>Q008</x:v>
      </x:c>
      <x:c r="B15" s="5" t="str">
        <x:v>回答者の照合と基本情報
募集サービス内のユーザー名</x:v>
      </x:c>
      <x:c r="C15" s="10" t="str">
        <x:f>"必須"</x:f>
        <x:v>必須</x:v>
      </x:c>
      <x:c r="D15" s="9"/>
      <x:c r="E15" s="11" t="str">
        <x:v>報酬・回答の照合にのみ使用し、動画では公開しません。</x:v>
      </x:c>
      <x:c r="F15" s="5" t="str">
        <x:f>IF(C15="対象外",IF(LEN(TRIM(D15&amp;""))=0,"対象外","対象外・記入あり"),IF(C15="条件待ち","条件待ち",IF(LEN(TRIM(D15&amp;""))=0,IF(C15="任意","任意・未記入","未回答"),IF(TRUE,"回答済","入力確認"))))</x:f>
        <x:v>未回答</x:v>
      </x:c>
    </x:row>
    <x:row r="16" ht="70" customHeight="1">
      <x:c r="A16" s="5" t="str">
        <x:v>Q009</x:v>
      </x:c>
      <x:c r="B16" s="5" t="str">
        <x:v>回答者の照合と基本情報
同じ募集に参加したことはありますか？</x:v>
      </x:c>
      <x:c r="C16" s="10" t="str">
        <x:f>"必須"</x:f>
        <x:v>必須</x:v>
      </x:c>
      <x:c r="D16" s="9"/>
      <x:c r="E16" s="11" t="str"/>
      <x:c r="F16" s="5" t="str">
        <x:f>IF(C16="対象外",IF(LEN(TRIM(D16&amp;""))=0,"対象外","対象外・記入あり"),IF(C16="条件待ち","条件待ち",IF(LEN(TRIM(D16&amp;""))=0,IF(C16="任意","任意・未記入","未回答"),IF(OR(D16="初めて",D16="参加したことがある"),"回答済","入力確認"))))</x:f>
        <x:v>未回答</x:v>
      </x:c>
    </x:row>
    <x:row r="17" ht="70" customHeight="1">
      <x:c r="A17" s="5" t="str">
        <x:v>Q010</x:v>
      </x:c>
      <x:c r="B17" s="5" t="str">
        <x:v>回答者の照合と基本情報
現在の年齢（歳）</x:v>
      </x:c>
      <x:c r="C17" s="10" t="str">
        <x:f>"必須"</x:f>
        <x:v>必須</x:v>
      </x:c>
      <x:c r="D17" s="9"/>
      <x:c r="E17" s="11" t="str">
        <x:v>半角整数。18歳以上。</x:v>
      </x:c>
      <x:c r="F17" s="5" t="str">
        <x:f>IF(C17="対象外",IF(LEN(TRIM(D17&amp;""))=0,"対象外","対象外・記入あり"),IF(C17="条件待ち","条件待ち",IF(LEN(TRIM(D17&amp;""))=0,IF(C17="任意","任意・未記入","未回答"),IF(AND(ISNUMBER(D17),D17&gt;=18,D17=INT(D17)),"回答済","入力確認"))))</x:f>
        <x:v>未回答</x:v>
      </x:c>
    </x:row>
    <x:row r="18" ht="70" customHeight="1">
      <x:c r="A18" s="5" t="str">
        <x:v>Q011</x:v>
      </x:c>
      <x:c r="B18" s="5" t="str">
        <x:v>回答者の照合と基本情報
性別</x:v>
      </x:c>
      <x:c r="C18" s="10" t="str">
        <x:f>"必須"</x:f>
        <x:v>必須</x:v>
      </x:c>
      <x:c r="D18" s="9"/>
      <x:c r="E18" s="11" t="str"/>
      <x:c r="F18" s="5" t="str">
        <x:f>IF(C18="対象外",IF(LEN(TRIM(D18&amp;""))=0,"対象外","対象外・記入あり"),IF(C18="条件待ち","条件待ち",IF(LEN(TRIM(D18&amp;""))=0,IF(C18="任意","任意・未記入","未回答"),IF(OR(D18="男性",D18="女性",D18="その他"),"回答済","入力確認"))))</x:f>
        <x:v>未回答</x:v>
      </x:c>
    </x:row>
    <x:row r="19" ht="70" customHeight="1">
      <x:c r="A19" s="5" t="str">
        <x:v>Q012</x:v>
      </x:c>
      <x:c r="B19" s="5" t="str">
        <x:v>回答者の照合と基本情報
性別について補足があれば記入してください</x:v>
      </x:c>
      <x:c r="C19" s="10" t="str">
        <x:f>"任意"</x:f>
        <x:v>任意</x:v>
      </x:c>
      <x:c r="D19" s="9"/>
      <x:c r="E19" s="11" t="str">
        <x:v>任意。</x:v>
      </x:c>
      <x:c r="F19" s="5" t="str">
        <x:f>IF(C19="対象外",IF(LEN(TRIM(D19&amp;""))=0,"対象外","対象外・記入あり"),IF(C19="条件待ち","条件待ち",IF(LEN(TRIM(D19&amp;""))=0,IF(C19="任意","任意・未記入","未回答"),IF(TRUE,"回答済","入力確認"))))</x:f>
        <x:v>任意・未記入</x:v>
      </x:c>
    </x:row>
    <x:row r="20" ht="70" customHeight="1">
      <x:c r="A20" s="5" t="str">
        <x:v>Q013</x:v>
      </x:c>
      <x:c r="B20" s="5" t="str">
        <x:v>回答者の照合と基本情報
現在住んでいる地方</x:v>
      </x:c>
      <x:c r="C20" s="10" t="str">
        <x:f>"必須"</x:f>
        <x:v>必須</x:v>
      </x:c>
      <x:c r="D20" s="9"/>
      <x:c r="E20" s="11" t="str"/>
      <x:c r="F20" s="5" t="str">
        <x:f>IF(C20="対象外",IF(LEN(TRIM(D20&amp;""))=0,"対象外","対象外・記入あり"),IF(C20="条件待ち","条件待ち",IF(LEN(TRIM(D20&amp;""))=0,IF(C20="任意","任意・未記入","未回答"),IF(OR(D20="北海道",D20="東北",D20="関東",D20="中部",D20="近畿",D20="中国",D20="四国",D20="九州・沖縄",D20="海外"),"回答済","入力確認"))))</x:f>
        <x:v>未回答</x:v>
      </x:c>
    </x:row>
    <x:row r="21" ht="132" customHeight="1">
      <x:c r="A21" s="5" t="str">
        <x:v>Q014</x:v>
      </x:c>
      <x:c r="B21" s="5" t="str">
        <x:v>回答者の照合と基本情報
現在の立場（複数選択可）</x:v>
      </x:c>
      <x:c r="C21" s="10" t="str">
        <x:f>"必須"</x:f>
        <x:v>必須</x:v>
      </x:c>
      <x:c r="D21" s="9"/>
      <x:c r="E21" s="11" t="str">
        <x:v>
該当するものをすべて記入：会社員／公務員／自営業・フリーランス／会社経営／パート・アルバイト／学生／家事・育児／介護／求職中／療養中／退職後／その他</x:v>
      </x:c>
      <x:c r="F21" s="5" t="str">
        <x:f>IF(C21="対象外",IF(LEN(TRIM(D21&amp;""))=0,"対象外","対象外・記入あり"),IF(C21="条件待ち","条件待ち",IF(LEN(TRIM(D21&amp;""))=0,IF(C21="任意","任意・未記入","未回答"),IF(TRUE,"回答済","入力確認"))))</x:f>
        <x:v>未回答</x:v>
      </x:c>
    </x:row>
    <x:row r="22" ht="132" customHeight="1">
      <x:c r="A22" s="5" t="str">
        <x:v>Q015</x:v>
      </x:c>
      <x:c r="B22" s="5" t="str">
        <x:v>回答者の照合と基本情報
現在、誰と暮らしていますか？</x:v>
      </x:c>
      <x:c r="C22" s="10" t="str">
        <x:f>"必須"</x:f>
        <x:v>必須</x:v>
      </x:c>
      <x:c r="D22" s="9"/>
      <x:c r="E22" s="11" t="str">
        <x:v>人数と続柄。一人暮らしの場合は「一人暮らし」。氏名は不要です。</x:v>
      </x:c>
      <x:c r="F22" s="5" t="str">
        <x:f>IF(C22="対象外",IF(LEN(TRIM(D22&amp;""))=0,"対象外","対象外・記入あり"),IF(C22="条件待ち","条件待ち",IF(LEN(TRIM(D22&amp;""))=0,IF(C22="任意","任意・未記入","未回答"),IF(TRUE,"回答済","入力確認"))))</x:f>
        <x:v>未回答</x:v>
      </x:c>
    </x:row>
    <x:row r="23" ht="70" customHeight="1">
      <x:c r="A23" s="5" t="str">
        <x:v>Q016</x:v>
      </x:c>
      <x:c r="B23" s="5" t="str">
        <x:v>回答者の照合と基本情報
家族などへの仕送り・経済的な支援はありますか？</x:v>
      </x:c>
      <x:c r="C23" s="10" t="str">
        <x:f>"必須"</x:f>
        <x:v>必須</x:v>
      </x:c>
      <x:c r="D23" s="9"/>
      <x:c r="E23" s="11" t="str"/>
      <x:c r="F23" s="5" t="str">
        <x:f>IF(C23="対象外",IF(LEN(TRIM(D23&amp;""))=0,"対象外","対象外・記入あり"),IF(C23="条件待ち","条件待ち",IF(LEN(TRIM(D23&amp;""))=0,IF(C23="任意","任意・未記入","未回答"),IF(OR(D23="ある",D23="ない"),"回答済","入力確認"))))</x:f>
        <x:v>未回答</x:v>
      </x:c>
    </x:row>
    <x:row r="24" ht="132" customHeight="1">
      <x:c r="A24" s="5" t="str">
        <x:v>Q017</x:v>
      </x:c>
      <x:c r="B24" s="5" t="str">
        <x:v>仕送り・経済的な支援
誰に、どのような支援をしていますか？</x:v>
      </x:c>
      <x:c r="C24" s="10" t="str">
        <x:f>IF('01 基本情報'!$C$23="対象外","対象外",IF('01 基本情報'!$F$23&lt;&gt;"回答済","条件待ち",IF(OR('01 基本情報'!$D$23="ある"),"必須","対象外")))</x:f>
        <x:v>条件待ち</x:v>
      </x:c>
      <x:c r="D24" s="9"/>
      <x:c r="E24" s="11" t="str">
        <x:v>回答対象：Q016が「ある」。
続柄のみ。氏名は記入しないでください。</x:v>
      </x:c>
      <x:c r="F24" s="5" t="str">
        <x:f>IF(C24="対象外",IF(LEN(TRIM(D24&amp;""))=0,"対象外","対象外・記入あり"),IF(C24="条件待ち","条件待ち",IF(LEN(TRIM(D24&amp;""))=0,IF(C24="任意","任意・未記入","未回答"),IF(TRUE,"回答済","入力確認"))))</x:f>
        <x:v>条件待ち</x:v>
      </x:c>
    </x:row>
    <x:row r="25" ht="78" customHeight="1">
      <x:c r="A25" s="5" t="str">
        <x:v>Q018</x:v>
      </x:c>
      <x:c r="B25" s="5" t="str">
        <x:v>仕送り・経済的な支援
月平均の支援額（円）</x:v>
      </x:c>
      <x:c r="C25" s="10" t="str">
        <x:f>IF('01 基本情報'!$C$23="対象外","対象外",IF('01 基本情報'!$F$23&lt;&gt;"回答済","条件待ち",IF(OR('01 基本情報'!$D$23="ある"),"必須","対象外")))</x:f>
        <x:v>条件待ち</x:v>
      </x:c>
      <x:c r="D25" s="9"/>
      <x:c r="E25" s="11" t="str">
        <x:v>回答対象：Q016が「ある」。
半角数字で記入。0円は「0」。概算可。把握していない場合は「不明」。後の生活費に再度含めないでください。</x:v>
      </x:c>
      <x:c r="F25" s="5" t="str">
        <x:f>IF(C25="対象外",IF(LEN(TRIM(D25&amp;""))=0,"対象外","対象外・記入あり"),IF(C25="条件待ち","条件待ち",IF(LEN(TRIM(D25&amp;""))=0,IF(C25="任意","任意・未記入","未回答"),IF(TRUE,"回答済","入力確認"))))</x:f>
        <x:v>条件待ち</x:v>
      </x:c>
    </x:row>
  </x:sheetData>
  <x:mergeCells>
    <x:mergeCell ref="B2:F2"/>
    <x:mergeCell ref="B3:F3"/>
    <x:mergeCell ref="B4:F4"/>
    <x:mergeCell ref="D5:F5"/>
  </x:mergeCells>
  <x:conditionalFormatting sqref="D8:D25">
    <x:cfRule type="expression" dxfId="0" priority="1">
      <x:formula>$F8="未回答"</x:formula>
    </x:cfRule>
    <x:cfRule type="expression" dxfId="1" priority="2">
      <x:formula>$F8="入力確認"</x:formula>
    </x:cfRule>
    <x:cfRule type="expression" dxfId="2" priority="3">
      <x:formula>$C8="対象外"</x:formula>
    </x:cfRule>
  </x:conditionalFormatting>
  <x:conditionalFormatting sqref="F8:F25">
    <x:cfRule type="containsText" dxfId="3" priority="4" operator="containsText" text="未回答"/>
    <x:cfRule type="containsText" dxfId="4" priority="5" operator="containsText" text="入力確認"/>
    <x:cfRule type="containsText" dxfId="5" priority="6" operator="containsText" text="対象外・記入あり"/>
  </x:conditionalFormatting>
  <x:conditionalFormatting sqref="C8:C25">
    <x:cfRule type="containsText" dxfId="6" priority="7" operator="containsText" text="条件待ち"/>
  </x:conditionalFormatting>
  <x:dataValidations count="12">
    <x:dataValidation type="list" sqref="D8">
      <x:formula1>"私は18歳以上です"</x:formula1>
    </x:dataValidation>
    <x:dataValidation type="list" sqref="D9">
      <x:formula1>"同意します"</x:formula1>
    </x:dataValidation>
    <x:dataValidation type="list" sqref="D10">
      <x:formula1>"同意します"</x:formula1>
    </x:dataValidation>
    <x:dataValidation type="list" sqref="D11">
      <x:formula1>"同意します"</x:formula1>
    </x:dataValidation>
    <x:dataValidation type="list" sqref="D12">
      <x:formula1>"同意します"</x:formula1>
    </x:dataValidation>
    <x:dataValidation type="list" sqref="D13">
      <x:formula1>"同意します"</x:formula1>
    </x:dataValidation>
    <x:dataValidation type="list" sqref="D14">
      <x:formula1>"クラウドワークス,ココナラ,その他"</x:formula1>
    </x:dataValidation>
    <x:dataValidation type="list" sqref="D16">
      <x:formula1>"初めて,参加したことがある"</x:formula1>
    </x:dataValidation>
    <x:dataValidation type="whole" operator="between" sqref="D17">
      <x:formula1>18</x:formula1>
      <x:formula2>199</x:formula2>
    </x:dataValidation>
    <x:dataValidation type="list" sqref="D18">
      <x:formula1>"男性,女性,その他"</x:formula1>
    </x:dataValidation>
    <x:dataValidation type="list" sqref="D20">
      <x:formula1>"北海道,東北,関東,中部,近畿,中国,四国,九州・沖縄,海外"</x:formula1>
    </x:dataValidation>
    <x:dataValidation type="list" sqref="D23">
      <x:formula1>"ある,ない"</x:formula1>
    </x:dataValidation>
  </x:dataValidations>
  <x:pageMargins left="0.7" right="0.7" top="0.75" bottom="0.75" header="0.3" footer="0.3"/>
</x:worksheet>
</file>

<file path=xl/worksheets/sheet3.xml><?xml version="1.0" encoding="utf-8"?>
<x:worksheet xmlns:x="http://schemas.openxmlformats.org/spreadsheetml/2006/main">
  <x:sheetPr>
    <x:tabColor rgb="FF285B63"/>
  </x:sheetPr>
  <x:sheetViews>
    <x:sheetView showGridLines="0" workbookViewId="0">
      <x:pane ySplit="7" topLeftCell="A8" activePane="bottomLeft" state="frozen"/>
    </x:sheetView>
  </x:sheetViews>
  <x:sheetFormatPr defaultRowHeight="15"/>
  <x:cols>
    <x:col min="1" max="1" width="8" hidden="0" customWidth="1"/>
    <x:col min="2" max="2" width="32" hidden="0" customWidth="1"/>
    <x:col min="3" max="3" width="17" hidden="0" customWidth="1"/>
    <x:col min="4" max="4" width="50" hidden="0" customWidth="1"/>
    <x:col min="5" max="5" width="44" hidden="0" customWidth="1"/>
    <x:col min="6" max="6" width="19" hidden="0" customWidth="1"/>
  </x:cols>
  <x:sheetData>
    <x:row r="1">
      <x:c r="A1" s="2"/>
      <x:c r="B1" s="2"/>
      <x:c r="C1" s="2"/>
      <x:c r="D1" s="2"/>
      <x:c r="E1" s="2"/>
      <x:c r="F1" s="2"/>
    </x:row>
    <x:row r="2" ht="28" customHeight="1">
      <x:c r="A2" s="2"/>
      <x:c r="B2" s="3" t="str">
        <x:v>学歴・仕事</x:v>
      </x:c>
      <x:c r="C2" s="2"/>
      <x:c r="D2" s="2"/>
      <x:c r="E2" s="2"/>
      <x:c r="F2" s="2"/>
    </x:row>
    <x:row r="3">
      <x:c r="A3" s="2"/>
      <x:c r="B3" s="4"/>
      <x:c r="C3" s="4"/>
      <x:c r="D3" s="4"/>
      <x:c r="E3" s="4"/>
      <x:c r="F3" s="4"/>
    </x:row>
    <x:row r="4" ht="30" customHeight="1">
      <x:c r="A4" s="2"/>
      <x:c r="B4" s="5" t="str">
        <x:v>D列に入力します。黄色は入力欄、薄赤は未回答・要確認、グレーは対象外です。</x:v>
      </x:c>
      <x:c r="C4" s="5"/>
      <x:c r="D4" s="5"/>
      <x:c r="E4" s="5"/>
      <x:c r="F4" s="5"/>
    </x:row>
    <x:row r="5" ht="32" customHeight="1">
      <x:c r="A5" s="2"/>
      <x:c r="B5" s="2" t="str">
        <x:v>このシートの未回答</x:v>
      </x:c>
      <x:c r="C5" s="2" t="n">
        <x:f>COUNTIFS(F8:F43,"未回答")</x:f>
        <x:v>12</x:v>
      </x:c>
      <x:c r="D5" s="5" t="str">
        <x:v>Alt＋Enterで改行。長文は行の高さを広げてください。</x:v>
      </x:c>
      <x:c r="E5" s="5"/>
      <x:c r="F5" s="5"/>
    </x:row>
    <x:row r="6">
      <x:c r="A6" s="2"/>
      <x:c r="B6" s="2"/>
      <x:c r="C6" s="2"/>
      <x:c r="D6" s="2"/>
      <x:c r="E6" s="2"/>
      <x:c r="F6" s="2"/>
    </x:row>
    <x:row r="7" ht="30" customHeight="1">
      <x:c r="A7" s="8" t="str">
        <x:v>番号</x:v>
      </x:c>
      <x:c r="B7" s="8" t="str">
        <x:v>質問</x:v>
      </x:c>
      <x:c r="C7" s="8" t="str">
        <x:v>回答条件（自動）</x:v>
      </x:c>
      <x:c r="D7" s="8" t="str">
        <x:v>回答欄（入力）</x:v>
      </x:c>
      <x:c r="E7" s="8" t="str">
        <x:v>記入案内・該当条件</x:v>
      </x:c>
      <x:c r="F7" s="8" t="str">
        <x:v>確認（自動）</x:v>
      </x:c>
    </x:row>
    <x:row r="8" ht="132" customHeight="1">
      <x:c r="A8" s="5" t="str">
        <x:v>Q019</x:v>
      </x:c>
      <x:c r="B8" s="5" t="str">
        <x:v>子ども時代と学歴
どのような家族・家庭環境で育ちましたか？</x:v>
      </x:c>
      <x:c r="C8" s="10" t="str">
        <x:f>"必須"</x:f>
        <x:v>必須</x:v>
      </x:c>
      <x:c r="D8" s="9"/>
      <x:c r="E8" s="11" t="str"/>
      <x:c r="F8" s="5" t="str">
        <x:f>IF(C8="対象外",IF(LEN(TRIM(D8&amp;""))=0,"対象外","対象外・記入あり"),IF(C8="条件待ち","条件待ち",IF(LEN(TRIM(D8&amp;""))=0,IF(C8="任意","任意・未記入","未回答"),IF(TRUE,"回答済","入力確認"))))</x:f>
        <x:v>未回答</x:v>
      </x:c>
    </x:row>
    <x:row r="9" ht="70" customHeight="1">
      <x:c r="A9" s="5" t="str">
        <x:v>Q020</x:v>
      </x:c>
      <x:c r="B9" s="5" t="str">
        <x:v>子ども時代と学歴
子どもの頃、家計に余裕があったと感じますか？</x:v>
      </x:c>
      <x:c r="C9" s="10" t="str">
        <x:f>"必須"</x:f>
        <x:v>必須</x:v>
      </x:c>
      <x:c r="D9" s="9"/>
      <x:c r="E9" s="11" t="str"/>
      <x:c r="F9" s="5" t="str">
        <x:f>IF(C9="対象外",IF(LEN(TRIM(D9&amp;""))=0,"対象外","対象外・記入あり"),IF(C9="条件待ち","条件待ち",IF(LEN(TRIM(D9&amp;""))=0,IF(C9="任意","任意・未記入","未回答"),IF(OR(D9="余裕があった",D9="ある程度余裕があった",D9="どちらともいえない",D9="あまり余裕がなかった",D9="余裕がなかった",D9="覚えていない"),"回答済","入力確認"))))</x:f>
        <x:v>未回答</x:v>
      </x:c>
    </x:row>
    <x:row r="10" ht="132" customHeight="1">
      <x:c r="A10" s="5" t="str">
        <x:v>Q021</x:v>
      </x:c>
      <x:c r="B10" s="5" t="str">
        <x:v>子ども時代と学歴
そう感じる理由や、印象に残っている出来事を教えてください。</x:v>
      </x:c>
      <x:c r="C10" s="10" t="str">
        <x:f>"必須"</x:f>
        <x:v>必須</x:v>
      </x:c>
      <x:c r="D10" s="9"/>
      <x:c r="E10" s="11" t="str">
        <x:v>思い出せない場合は、その旨を記入してください。</x:v>
      </x:c>
      <x:c r="F10" s="5" t="str">
        <x:f>IF(C10="対象外",IF(LEN(TRIM(D10&amp;""))=0,"対象外","対象外・記入あり"),IF(C10="条件待ち","条件待ち",IF(LEN(TRIM(D10&amp;""))=0,IF(C10="任意","任意・未記入","未回答"),IF(TRUE,"回答済","入力確認"))))</x:f>
        <x:v>未回答</x:v>
      </x:c>
    </x:row>
    <x:row r="11" ht="132" customHeight="1">
      <x:c r="A11" s="5" t="str">
        <x:v>Q022</x:v>
      </x:c>
      <x:c r="B11" s="5" t="str">
        <x:v>子ども時代と学歴
どのような子どもでしたか？</x:v>
      </x:c>
      <x:c r="C11" s="10" t="str">
        <x:f>"必須"</x:f>
        <x:v>必須</x:v>
      </x:c>
      <x:c r="D11" s="9"/>
      <x:c r="E11" s="11" t="str">
        <x:v>好きだったこと、苦手だったこと、夢など。</x:v>
      </x:c>
      <x:c r="F11" s="5" t="str">
        <x:f>IF(C11="対象外",IF(LEN(TRIM(D11&amp;""))=0,"対象外","対象外・記入あり"),IF(C11="条件待ち","条件待ち",IF(LEN(TRIM(D11&amp;""))=0,IF(C11="任意","任意・未記入","未回答"),IF(TRUE,"回答済","入力確認"))))</x:f>
        <x:v>未回答</x:v>
      </x:c>
    </x:row>
    <x:row r="12" ht="70" customHeight="1">
      <x:c r="A12" s="5" t="str">
        <x:v>Q023</x:v>
      </x:c>
      <x:c r="B12" s="5" t="str">
        <x:v>子ども時代と学歴
最終学歴・現在在学中の区分</x:v>
      </x:c>
      <x:c r="C12" s="10" t="str">
        <x:f>"必須"</x:f>
        <x:v>必須</x:v>
      </x:c>
      <x:c r="D12" s="9"/>
      <x:c r="E12" s="11" t="str"/>
      <x:c r="F12" s="5" t="str">
        <x:f>IF(C12="対象外",IF(LEN(TRIM(D12&amp;""))=0,"対象外","対象外・記入あり"),IF(C12="条件待ち","条件待ち",IF(LEN(TRIM(D12&amp;""))=0,IF(C12="任意","任意・未記入","未回答"),IF(OR(D12="中学校",D12="高等学校",D12="専門学校・専修学校",D12="短期大学・高等専門学校",D12="大学",D12="大学院",D12="その他"),"回答済","入力確認"))))</x:f>
        <x:v>未回答</x:v>
      </x:c>
    </x:row>
    <x:row r="13" ht="132" customHeight="1">
      <x:c r="A13" s="5" t="str">
        <x:v>Q024</x:v>
      </x:c>
      <x:c r="B13" s="5" t="str">
        <x:v>子ども時代と学歴
中学校卒業後から現在までの学歴を、古い順に教えてください。</x:v>
      </x:c>
      <x:c r="C13" s="10" t="str">
        <x:f>"必須"</x:f>
        <x:v>必須</x:v>
      </x:c>
      <x:c r="D13" s="9"/>
      <x:c r="E13" s="11" t="str">
        <x:v>学校名不要。進学・卒業・中退・休学・留年・進路変更／当時の年代／分野／選んだ理由。進学していない場合はその旨を記入。</x:v>
      </x:c>
      <x:c r="F13" s="5" t="str">
        <x:f>IF(C13="対象外",IF(LEN(TRIM(D13&amp;""))=0,"対象外","対象外・記入あり"),IF(C13="条件待ち","条件待ち",IF(LEN(TRIM(D13&amp;""))=0,IF(C13="任意","任意・未記入","未回答"),IF(TRUE,"回答済","入力確認"))))</x:f>
        <x:v>未回答</x:v>
      </x:c>
    </x:row>
    <x:row r="14" ht="132" customHeight="1">
      <x:c r="A14" s="5" t="str">
        <x:v>Q025</x:v>
      </x:c>
      <x:c r="B14" s="5" t="str">
        <x:v>子ども時代と学歴
学費・学生時代の生活費は、誰がどのように負担しましたか？</x:v>
      </x:c>
      <x:c r="C14" s="10" t="str">
        <x:f>"必須"</x:f>
        <x:v>必須</x:v>
      </x:c>
      <x:c r="D14" s="9"/>
      <x:c r="E14" s="11" t="str">
        <x:v>奨学金・アルバイト・家族の負担など。該当しない場合は「該当なし」。</x:v>
      </x:c>
      <x:c r="F14" s="5" t="str">
        <x:f>IF(C14="対象外",IF(LEN(TRIM(D14&amp;""))=0,"対象外","対象外・記入あり"),IF(C14="条件待ち","条件待ち",IF(LEN(TRIM(D14&amp;""))=0,IF(C14="任意","任意・未記入","未回答"),IF(TRUE,"回答済","入力確認"))))</x:f>
        <x:v>未回答</x:v>
      </x:c>
    </x:row>
    <x:row r="15" ht="132" customHeight="1">
      <x:c r="A15" s="5" t="str">
        <x:v>Q026</x:v>
      </x:c>
      <x:c r="B15" s="5" t="str">
        <x:v>子ども時代と学歴
学生時代の印象的な出来事と、現在への影響を教えてください。</x:v>
      </x:c>
      <x:c r="C15" s="10" t="str">
        <x:f>"必須"</x:f>
        <x:v>必須</x:v>
      </x:c>
      <x:c r="D15" s="9"/>
      <x:c r="E15" s="11" t="str">
        <x:v>特に思い浮かばない場合は、その旨を記入。</x:v>
      </x:c>
      <x:c r="F15" s="5" t="str">
        <x:f>IF(C15="対象外",IF(LEN(TRIM(D15&amp;""))=0,"対象外","対象外・記入あり"),IF(C15="条件待ち","条件待ち",IF(LEN(TRIM(D15&amp;""))=0,IF(C15="任意","任意・未記入","未回答"),IF(TRUE,"回答済","入力確認"))))</x:f>
        <x:v>未回答</x:v>
      </x:c>
    </x:row>
    <x:row r="16" ht="132" customHeight="1">
      <x:c r="A16" s="5" t="str">
        <x:v>Q027</x:v>
      </x:c>
      <x:c r="B16" s="5" t="str">
        <x:v>これまでの仕事
これまでの職歴を、古い順に教えてください。</x:v>
      </x:c>
      <x:c r="C16" s="10" t="str">
        <x:f>"必須"</x:f>
        <x:v>必須</x:v>
      </x:c>
      <x:c r="D16" s="9"/>
      <x:c r="E16" s="11" t="str">
        <x:v>各職歴について、当時の年齢・期間／雇用形態／職種／具体的な仕事内容／月の手取り／転職・退職の理由。会社名不要。就業経験がない場合は「経験なし」。出来事ごとに改行してください。時期は年齢・年代などの概算で構いません。</x:v>
      </x:c>
      <x:c r="F16" s="5" t="str">
        <x:f>IF(C16="対象外",IF(LEN(TRIM(D16&amp;""))=0,"対象外","対象外・記入あり"),IF(C16="条件待ち","条件待ち",IF(LEN(TRIM(D16&amp;""))=0,IF(C16="任意","任意・未記入","未回答"),IF(TRUE,"回答済","入力確認"))))</x:f>
        <x:v>未回答</x:v>
      </x:c>
    </x:row>
    <x:row r="17" ht="70" customHeight="1">
      <x:c r="A17" s="5" t="str">
        <x:v>Q028</x:v>
      </x:c>
      <x:c r="B17" s="5" t="str">
        <x:v>これまでの仕事
現在、収入を伴う仕事をしていますか？</x:v>
      </x:c>
      <x:c r="C17" s="10" t="str">
        <x:f>"必須"</x:f>
        <x:v>必須</x:v>
      </x:c>
      <x:c r="D17" s="9"/>
      <x:c r="E17" s="11" t="str"/>
      <x:c r="F17" s="5" t="str">
        <x:f>IF(C17="対象外",IF(LEN(TRIM(D17&amp;""))=0,"対象外","対象外・記入あり"),IF(C17="条件待ち","条件待ち",IF(LEN(TRIM(D17&amp;""))=0,IF(C17="任意","任意・未記入","未回答"),IF(OR(D17="している",D17="していない"),"回答済","入力確認"))))</x:f>
        <x:v>未回答</x:v>
      </x:c>
    </x:row>
    <x:row r="18" ht="70" customHeight="1">
      <x:c r="A18" s="5" t="str">
        <x:v>Q029</x:v>
      </x:c>
      <x:c r="B18" s="5" t="str">
        <x:v>現在の主な仕事
主な仕事の雇用形態</x:v>
      </x:c>
      <x:c r="C18" s="10" t="str">
        <x:f>IF('02 学歴・仕事'!$C$17="対象外","対象外",IF('02 学歴・仕事'!$F$17&lt;&gt;"回答済","条件待ち",IF(OR('02 学歴・仕事'!$D$17="している"),"必須","対象外")))</x:f>
        <x:v>条件待ち</x:v>
      </x:c>
      <x:c r="D18" s="9"/>
      <x:c r="E18" s="11" t="str">
        <x:v>回答対象：Q028が「している」。
</x:v>
      </x:c>
      <x:c r="F18" s="5" t="str">
        <x:f>IF(C18="対象外",IF(LEN(TRIM(D18&amp;""))=0,"対象外","対象外・記入あり"),IF(C18="条件待ち","条件待ち",IF(LEN(TRIM(D18&amp;""))=0,IF(C18="任意","任意・未記入","未回答"),IF(OR(D18="正社員",D18="公務員",D18="契約社員",D18="派遣社員",D18="パート・アルバイト",D18="自営業・フリーランス",D18="会社経営",D18="その他"),"回答済","入力確認"))))</x:f>
        <x:v>条件待ち</x:v>
      </x:c>
    </x:row>
    <x:row r="19" ht="70" customHeight="1">
      <x:c r="A19" s="5" t="str">
        <x:v>Q030</x:v>
      </x:c>
      <x:c r="B19" s="5" t="str">
        <x:v>現在の主な仕事
現在の職種</x:v>
      </x:c>
      <x:c r="C19" s="10" t="str">
        <x:f>IF('02 学歴・仕事'!$C$17="対象外","対象外",IF('02 学歴・仕事'!$F$17&lt;&gt;"回答済","条件待ち",IF(OR('02 学歴・仕事'!$D$17="している"),"必須","対象外")))</x:f>
        <x:v>条件待ち</x:v>
      </x:c>
      <x:c r="D19" s="9"/>
      <x:c r="E19" s="11" t="str">
        <x:v>回答対象：Q028が「している」。
会社名・店舗名は不要。</x:v>
      </x:c>
      <x:c r="F19" s="5" t="str">
        <x:f>IF(C19="対象外",IF(LEN(TRIM(D19&amp;""))=0,"対象外","対象外・記入あり"),IF(C19="条件待ち","条件待ち",IF(LEN(TRIM(D19&amp;""))=0,IF(C19="任意","任意・未記入","未回答"),IF(TRUE,"回答済","入力確認"))))</x:f>
        <x:v>条件待ち</x:v>
      </x:c>
    </x:row>
    <x:row r="20" ht="132" customHeight="1">
      <x:c r="A20" s="5" t="str">
        <x:v>Q031</x:v>
      </x:c>
      <x:c r="B20" s="5" t="str">
        <x:v>現在の主な仕事
具体的にどのような仕事をしていますか？</x:v>
      </x:c>
      <x:c r="C20" s="10" t="str">
        <x:f>IF('02 学歴・仕事'!$C$17="対象外","対象外",IF('02 学歴・仕事'!$F$17&lt;&gt;"回答済","条件待ち",IF(OR('02 学歴・仕事'!$D$17="している"),"必須","対象外")))</x:f>
        <x:v>条件待ち</x:v>
      </x:c>
      <x:c r="D20" s="9"/>
      <x:c r="E20" s="11" t="str">
        <x:v>回答対象：Q028が「している」。
扱う仕事や担当業務を、業界に詳しくない人にも伝わるように。</x:v>
      </x:c>
      <x:c r="F20" s="5" t="str">
        <x:f>IF(C20="対象外",IF(LEN(TRIM(D20&amp;""))=0,"対象外","対象外・記入あり"),IF(C20="条件待ち","条件待ち",IF(LEN(TRIM(D20&amp;""))=0,IF(C20="任意","任意・未記入","未回答"),IF(TRUE,"回答済","入力確認"))))</x:f>
        <x:v>条件待ち</x:v>
      </x:c>
    </x:row>
    <x:row r="21" ht="70" customHeight="1">
      <x:c r="A21" s="5" t="str">
        <x:v>Q032</x:v>
      </x:c>
      <x:c r="B21" s="5" t="str">
        <x:v>現在の主な仕事
今の仕事を始めた時期・続けている期間</x:v>
      </x:c>
      <x:c r="C21" s="10" t="str">
        <x:f>IF('02 学歴・仕事'!$C$17="対象外","対象外",IF('02 学歴・仕事'!$F$17&lt;&gt;"回答済","条件待ち",IF(OR('02 学歴・仕事'!$D$17="している"),"必須","対象外")))</x:f>
        <x:v>条件待ち</x:v>
      </x:c>
      <x:c r="D21" s="9"/>
      <x:c r="E21" s="11" t="str">
        <x:v>回答対象：Q028が「している」。
</x:v>
      </x:c>
      <x:c r="F21" s="5" t="str">
        <x:f>IF(C21="対象外",IF(LEN(TRIM(D21&amp;""))=0,"対象外","対象外・記入あり"),IF(C21="条件待ち","条件待ち",IF(LEN(TRIM(D21&amp;""))=0,IF(C21="任意","任意・未記入","未回答"),IF(TRUE,"回答済","入力確認"))))</x:f>
        <x:v>条件待ち</x:v>
      </x:c>
    </x:row>
    <x:row r="22" ht="132" customHeight="1">
      <x:c r="A22" s="5" t="str">
        <x:v>Q033</x:v>
      </x:c>
      <x:c r="B22" s="5" t="str">
        <x:v>現在の主な仕事
現在の仕事を選んだ経緯を教えてください。</x:v>
      </x:c>
      <x:c r="C22" s="10" t="str">
        <x:f>IF('02 学歴・仕事'!$C$17="対象外","対象外",IF('02 学歴・仕事'!$F$17&lt;&gt;"回答済","条件待ち",IF(OR('02 学歴・仕事'!$D$17="している"),"必須","対象外")))</x:f>
        <x:v>条件待ち</x:v>
      </x:c>
      <x:c r="D22" s="9"/>
      <x:c r="E22" s="11" t="str">
        <x:v>回答対象：Q028が「している」。
</x:v>
      </x:c>
      <x:c r="F22" s="5" t="str">
        <x:f>IF(C22="対象外",IF(LEN(TRIM(D22&amp;""))=0,"対象外","対象外・記入あり"),IF(C22="条件待ち","条件待ち",IF(LEN(TRIM(D22&amp;""))=0,IF(C22="任意","任意・未記入","未回答"),IF(TRUE,"回答済","入力確認"))))</x:f>
        <x:v>条件待ち</x:v>
      </x:c>
    </x:row>
    <x:row r="23" ht="132" customHeight="1">
      <x:c r="A23" s="5" t="str">
        <x:v>Q034</x:v>
      </x:c>
      <x:c r="B23" s="5" t="str">
        <x:v>現在の主な仕事
典型的な勤務日を、仕事の開始から終了まで時刻とともに教えてください。</x:v>
      </x:c>
      <x:c r="C23" s="10" t="str">
        <x:f>IF('02 学歴・仕事'!$C$17="対象外","対象外",IF('02 学歴・仕事'!$F$17&lt;&gt;"回答済","条件待ち",IF(OR('02 学歴・仕事'!$D$17="している"),"必須","対象外")))</x:f>
        <x:v>条件待ち</x:v>
      </x:c>
      <x:c r="D23" s="9"/>
      <x:c r="E23" s="11" t="str">
        <x:v>回答対象：Q028が「している」。
例：9時に準備、10時から接客、12時休憩…。実際の仕事内容が伝わるように。</x:v>
      </x:c>
      <x:c r="F23" s="5" t="str">
        <x:f>IF(C23="対象外",IF(LEN(TRIM(D23&amp;""))=0,"対象外","対象外・記入あり"),IF(C23="条件待ち","条件待ち",IF(LEN(TRIM(D23&amp;""))=0,IF(C23="任意","任意・未記入","未回答"),IF(TRUE,"回答済","入力確認"))))</x:f>
        <x:v>条件待ち</x:v>
      </x:c>
    </x:row>
    <x:row r="24" ht="70" customHeight="1">
      <x:c r="A24" s="5" t="str">
        <x:v>Q035</x:v>
      </x:c>
      <x:c r="B24" s="5" t="str">
        <x:v>現在の主な仕事
週の平均勤務日数（日）</x:v>
      </x:c>
      <x:c r="C24" s="10" t="str">
        <x:f>IF('02 学歴・仕事'!$C$17="対象外","対象外",IF('02 学歴・仕事'!$F$17&lt;&gt;"回答済","条件待ち",IF(OR('02 学歴・仕事'!$D$17="している"),"必須","対象外")))</x:f>
        <x:v>条件待ち</x:v>
      </x:c>
      <x:c r="D24" s="9"/>
      <x:c r="E24" s="11" t="str">
        <x:v>回答対象：Q028が「している」。
</x:v>
      </x:c>
      <x:c r="F24" s="5" t="str">
        <x:f>IF(C24="対象外",IF(LEN(TRIM(D24&amp;""))=0,"対象外","対象外・記入あり"),IF(C24="条件待ち","条件待ち",IF(LEN(TRIM(D24&amp;""))=0,IF(C24="任意","任意・未記入","未回答"),IF(TRUE,"回答済","入力確認"))))</x:f>
        <x:v>条件待ち</x:v>
      </x:c>
    </x:row>
    <x:row r="25" ht="70" customHeight="1">
      <x:c r="A25" s="5" t="str">
        <x:v>Q036</x:v>
      </x:c>
      <x:c r="B25" s="5" t="str">
        <x:v>現在の主な仕事
1日の平均実働時間（時間）</x:v>
      </x:c>
      <x:c r="C25" s="10" t="str">
        <x:f>IF('02 学歴・仕事'!$C$17="対象外","対象外",IF('02 学歴・仕事'!$F$17&lt;&gt;"回答済","条件待ち",IF(OR('02 学歴・仕事'!$D$17="している"),"必須","対象外")))</x:f>
        <x:v>条件待ち</x:v>
      </x:c>
      <x:c r="D25" s="9"/>
      <x:c r="E25" s="11" t="str">
        <x:v>回答対象：Q028が「している」。
休憩を除く。</x:v>
      </x:c>
      <x:c r="F25" s="5" t="str">
        <x:f>IF(C25="対象外",IF(LEN(TRIM(D25&amp;""))=0,"対象外","対象外・記入あり"),IF(C25="条件待ち","条件待ち",IF(LEN(TRIM(D25&amp;""))=0,IF(C25="任意","任意・未記入","未回答"),IF(TRUE,"回答済","入力確認"))))</x:f>
        <x:v>条件待ち</x:v>
      </x:c>
    </x:row>
    <x:row r="26" ht="70" customHeight="1">
      <x:c r="A26" s="5" t="str">
        <x:v>Q037</x:v>
      </x:c>
      <x:c r="B26" s="5" t="str">
        <x:v>現在の主な仕事
月の平均残業時間（時間）</x:v>
      </x:c>
      <x:c r="C26" s="10" t="str">
        <x:f>IF('02 学歴・仕事'!$C$17="対象外","対象外",IF('02 学歴・仕事'!$F$17&lt;&gt;"回答済","条件待ち",IF(OR('02 学歴・仕事'!$D$17="している"),"必須","対象外")))</x:f>
        <x:v>条件待ち</x:v>
      </x:c>
      <x:c r="D26" s="9"/>
      <x:c r="E26" s="11" t="str">
        <x:v>回答対象：Q028が「している」。
残業がなければ0。</x:v>
      </x:c>
      <x:c r="F26" s="5" t="str">
        <x:f>IF(C26="対象外",IF(LEN(TRIM(D26&amp;""))=0,"対象外","対象外・記入あり"),IF(C26="条件待ち","条件待ち",IF(LEN(TRIM(D26&amp;""))=0,IF(C26="任意","任意・未記入","未回答"),IF(TRUE,"回答済","入力確認"))))</x:f>
        <x:v>条件待ち</x:v>
      </x:c>
    </x:row>
    <x:row r="27" ht="70" customHeight="1">
      <x:c r="A27" s="5" t="str">
        <x:v>Q038</x:v>
      </x:c>
      <x:c r="B27" s="5" t="str">
        <x:v>現在の主な仕事
月の平均休日日数（日）</x:v>
      </x:c>
      <x:c r="C27" s="10" t="str">
        <x:f>IF('02 学歴・仕事'!$C$17="対象外","対象外",IF('02 学歴・仕事'!$F$17&lt;&gt;"回答済","条件待ち",IF(OR('02 学歴・仕事'!$D$17="している"),"必須","対象外")))</x:f>
        <x:v>条件待ち</x:v>
      </x:c>
      <x:c r="D27" s="9"/>
      <x:c r="E27" s="11" t="str">
        <x:v>回答対象：Q028が「している」。
</x:v>
      </x:c>
      <x:c r="F27" s="5" t="str">
        <x:f>IF(C27="対象外",IF(LEN(TRIM(D27&amp;""))=0,"対象外","対象外・記入あり"),IF(C27="条件待ち","条件待ち",IF(LEN(TRIM(D27&amp;""))=0,IF(C27="任意","任意・未記入","未回答"),IF(TRUE,"回答済","入力確認"))))</x:f>
        <x:v>条件待ち</x:v>
      </x:c>
    </x:row>
    <x:row r="28" ht="70" customHeight="1">
      <x:c r="A28" s="5" t="str">
        <x:v>Q039</x:v>
      </x:c>
      <x:c r="B28" s="5" t="str">
        <x:v>現在の主な仕事
通勤方法・片道の時間・在宅勤務の頻度</x:v>
      </x:c>
      <x:c r="C28" s="10" t="str">
        <x:f>IF('02 学歴・仕事'!$C$17="対象外","対象外",IF('02 学歴・仕事'!$F$17&lt;&gt;"回答済","条件待ち",IF(OR('02 学歴・仕事'!$D$17="している"),"必須","対象外")))</x:f>
        <x:v>条件待ち</x:v>
      </x:c>
      <x:c r="D28" s="9"/>
      <x:c r="E28" s="11" t="str">
        <x:v>回答対象：Q028が「している」。
</x:v>
      </x:c>
      <x:c r="F28" s="5" t="str">
        <x:f>IF(C28="対象外",IF(LEN(TRIM(D28&amp;""))=0,"対象外","対象外・記入あり"),IF(C28="条件待ち","条件待ち",IF(LEN(TRIM(D28&amp;""))=0,IF(C28="任意","任意・未記入","未回答"),IF(TRUE,"回答済","入力確認"))))</x:f>
        <x:v>条件待ち</x:v>
      </x:c>
    </x:row>
    <x:row r="29" ht="132" customHeight="1">
      <x:c r="A29" s="5" t="str">
        <x:v>Q040</x:v>
      </x:c>
      <x:c r="B29" s="5" t="str">
        <x:v>現在の主な仕事
仕事のやりがい・楽しい点を教えてください。</x:v>
      </x:c>
      <x:c r="C29" s="10" t="str">
        <x:f>IF('02 学歴・仕事'!$C$17="対象外","対象外",IF('02 学歴・仕事'!$F$17&lt;&gt;"回答済","条件待ち",IF(OR('02 学歴・仕事'!$D$17="している"),"必須","対象外")))</x:f>
        <x:v>条件待ち</x:v>
      </x:c>
      <x:c r="D29" s="9"/>
      <x:c r="E29" s="11" t="str">
        <x:v>回答対象：Q028が「している」。
特にない場合は、その旨と理由。</x:v>
      </x:c>
      <x:c r="F29" s="5" t="str">
        <x:f>IF(C29="対象外",IF(LEN(TRIM(D29&amp;""))=0,"対象外","対象外・記入あり"),IF(C29="条件待ち","条件待ち",IF(LEN(TRIM(D29&amp;""))=0,IF(C29="任意","任意・未記入","未回答"),IF(TRUE,"回答済","入力確認"))))</x:f>
        <x:v>条件待ち</x:v>
      </x:c>
    </x:row>
    <x:row r="30" ht="132" customHeight="1">
      <x:c r="A30" s="5" t="str">
        <x:v>Q041</x:v>
      </x:c>
      <x:c r="B30" s="5" t="str">
        <x:v>現在の主な仕事
仕事で負担に感じること・悩みを教えてください。</x:v>
      </x:c>
      <x:c r="C30" s="10" t="str">
        <x:f>IF('02 学歴・仕事'!$C$17="対象外","対象外",IF('02 学歴・仕事'!$F$17&lt;&gt;"回答済","条件待ち",IF(OR('02 学歴・仕事'!$D$17="している"),"必須","対象外")))</x:f>
        <x:v>条件待ち</x:v>
      </x:c>
      <x:c r="D30" s="9"/>
      <x:c r="E30" s="11" t="str">
        <x:v>回答対象：Q028が「している」。
特にない場合は「なし」。</x:v>
      </x:c>
      <x:c r="F30" s="5" t="str">
        <x:f>IF(C30="対象外",IF(LEN(TRIM(D30&amp;""))=0,"対象外","対象外・記入あり"),IF(C30="条件待ち","条件待ち",IF(LEN(TRIM(D30&amp;""))=0,IF(C30="任意","任意・未記入","未回答"),IF(TRUE,"回答済","入力確認"))))</x:f>
        <x:v>条件待ち</x:v>
      </x:c>
    </x:row>
    <x:row r="31" ht="70" customHeight="1">
      <x:c r="A31" s="5" t="str">
        <x:v>Q042</x:v>
      </x:c>
      <x:c r="B31" s="5" t="str">
        <x:v>現在の主な仕事
現在の主な仕事は、自営業・フリーランス・会社経営ですか？</x:v>
      </x:c>
      <x:c r="C31" s="10" t="str">
        <x:f>IF('02 学歴・仕事'!$C$17="対象外","対象外",IF('02 学歴・仕事'!$F$17&lt;&gt;"回答済","条件待ち",IF(OR('02 学歴・仕事'!$D$17="している"),"必須","対象外")))</x:f>
        <x:v>条件待ち</x:v>
      </x:c>
      <x:c r="D31" s="9"/>
      <x:c r="E31" s="11" t="str">
        <x:v>回答対象：Q028が「している」。
</x:v>
      </x:c>
      <x:c r="F31" s="5" t="str">
        <x:f>IF(C31="対象外",IF(LEN(TRIM(D31&amp;""))=0,"対象外","対象外・記入あり"),IF(C31="条件待ち","条件待ち",IF(LEN(TRIM(D31&amp;""))=0,IF(C31="任意","任意・未記入","未回答"),IF(OR(D31="はい",D31="いいえ"),"回答済","入力確認"))))</x:f>
        <x:v>条件待ち</x:v>
      </x:c>
    </x:row>
    <x:row r="32" ht="70" customHeight="1">
      <x:c r="A32" s="5" t="str">
        <x:v>Q043</x:v>
      </x:c>
      <x:c r="B32" s="5" t="str">
        <x:v>事業の収支
月平均の売上（円）</x:v>
      </x:c>
      <x:c r="C32" s="10" t="str">
        <x:f>IF('02 学歴・仕事'!$C$17="対象外","対象外",IF('02 学歴・仕事'!$F$17&lt;&gt;"回答済","条件待ち",IF(OR('02 学歴・仕事'!$D$17="している"),IF('02 学歴・仕事'!$C$31="対象外","対象外",IF('02 学歴・仕事'!$F$31&lt;&gt;"回答済","条件待ち",IF(OR('02 学歴・仕事'!$D$31="はい"),"必須","対象外"))),"対象外")))</x:f>
        <x:v>条件待ち</x:v>
      </x:c>
      <x:c r="D32" s="9"/>
      <x:c r="E32" s="11" t="str">
        <x:v>回答対象：Q028が「している」、Q042が「はい」。
半角数字で記入。0円は「0」。概算可。把握していない場合は「不明」。</x:v>
      </x:c>
      <x:c r="F32" s="5" t="str">
        <x:f>IF(C32="対象外",IF(LEN(TRIM(D32&amp;""))=0,"対象外","対象外・記入あり"),IF(C32="条件待ち","条件待ち",IF(LEN(TRIM(D32&amp;""))=0,IF(C32="任意","任意・未記入","未回答"),IF(TRUE,"回答済","入力確認"))))</x:f>
        <x:v>条件待ち</x:v>
      </x:c>
    </x:row>
    <x:row r="33" ht="70" customHeight="1">
      <x:c r="A33" s="5" t="str">
        <x:v>Q044</x:v>
      </x:c>
      <x:c r="B33" s="5" t="str">
        <x:v>事業の収支
月平均の事業経費（円）</x:v>
      </x:c>
      <x:c r="C33" s="10" t="str">
        <x:f>IF('02 学歴・仕事'!$C$17="対象外","対象外",IF('02 学歴・仕事'!$F$17&lt;&gt;"回答済","条件待ち",IF(OR('02 学歴・仕事'!$D$17="している"),IF('02 学歴・仕事'!$C$31="対象外","対象外",IF('02 学歴・仕事'!$F$31&lt;&gt;"回答済","条件待ち",IF(OR('02 学歴・仕事'!$D$31="はい"),"必須","対象外"))),"対象外")))</x:f>
        <x:v>条件待ち</x:v>
      </x:c>
      <x:c r="D33" s="9"/>
      <x:c r="E33" s="11" t="str">
        <x:v>回答対象：Q028が「している」、Q042が「はい」。
半角数字で記入。0円は「0」。概算可。把握していない場合は「不明」。</x:v>
      </x:c>
      <x:c r="F33" s="5" t="str">
        <x:f>IF(C33="対象外",IF(LEN(TRIM(D33&amp;""))=0,"対象外","対象外・記入あり"),IF(C33="条件待ち","条件待ち",IF(LEN(TRIM(D33&amp;""))=0,IF(C33="任意","任意・未記入","未回答"),IF(TRUE,"回答済","入力確認"))))</x:f>
        <x:v>条件待ち</x:v>
      </x:c>
    </x:row>
    <x:row r="34" ht="92" customHeight="1">
      <x:c r="A34" s="5" t="str">
        <x:v>Q045</x:v>
      </x:c>
      <x:c r="B34" s="5" t="str">
        <x:v>事業の収支
事業から本人の生活に使える月平均額（円）</x:v>
      </x:c>
      <x:c r="C34" s="10" t="str">
        <x:f>IF('02 学歴・仕事'!$C$17="対象外","対象外",IF('02 学歴・仕事'!$F$17&lt;&gt;"回答済","条件待ち",IF(OR('02 学歴・仕事'!$D$17="している"),IF('02 学歴・仕事'!$C$31="対象外","対象外",IF('02 学歴・仕事'!$F$31&lt;&gt;"回答済","条件待ち",IF(OR('02 学歴・仕事'!$D$31="はい"),"必須","対象外"))),"対象外")))</x:f>
        <x:v>条件待ち</x:v>
      </x:c>
      <x:c r="D34" s="9"/>
      <x:c r="E34" s="11" t="str">
        <x:v>回答対象：Q028が「している」、Q042が「はい」。
半角数字で記入。0円は「0」。概算可。把握していない場合は「不明」。売上とは区別し、経費・税などの扱いも補足してください。</x:v>
      </x:c>
      <x:c r="F34" s="5" t="str">
        <x:f>IF(C34="対象外",IF(LEN(TRIM(D34&amp;""))=0,"対象外","対象外・記入あり"),IF(C34="条件待ち","条件待ち",IF(LEN(TRIM(D34&amp;""))=0,IF(C34="任意","任意・未記入","未回答"),IF(TRUE,"回答済","入力確認"))))</x:f>
        <x:v>条件待ち</x:v>
      </x:c>
    </x:row>
    <x:row r="35" ht="70" customHeight="1">
      <x:c r="A35" s="5" t="str">
        <x:v>Q046</x:v>
      </x:c>
      <x:c r="B35" s="5" t="str">
        <x:v>副業・複数の仕事
主な仕事以外にも、収入を伴う仕事をしていますか？</x:v>
      </x:c>
      <x:c r="C35" s="10" t="str">
        <x:f>IF('02 学歴・仕事'!$C$17="対象外","対象外",IF('02 学歴・仕事'!$F$17&lt;&gt;"回答済","条件待ち",IF(OR('02 学歴・仕事'!$D$17="している"),"必須","対象外")))</x:f>
        <x:v>条件待ち</x:v>
      </x:c>
      <x:c r="D35" s="9"/>
      <x:c r="E35" s="11" t="str">
        <x:v>回答対象：Q028が「している」。
</x:v>
      </x:c>
      <x:c r="F35" s="5" t="str">
        <x:f>IF(C35="対象外",IF(LEN(TRIM(D35&amp;""))=0,"対象外","対象外・記入あり"),IF(C35="条件待ち","条件待ち",IF(LEN(TRIM(D35&amp;""))=0,IF(C35="任意","任意・未記入","未回答"),IF(OR(D35="している",D35="していない"),"回答済","入力確認"))))</x:f>
        <x:v>条件待ち</x:v>
      </x:c>
    </x:row>
    <x:row r="36" ht="132" customHeight="1">
      <x:c r="A36" s="5" t="str">
        <x:v>Q047</x:v>
      </x:c>
      <x:c r="B36" s="5" t="str">
        <x:v>副業の内容
副業・その他の仕事ごとに、以下を教えてください。</x:v>
      </x:c>
      <x:c r="C36" s="10" t="str">
        <x:f>IF('02 学歴・仕事'!$C$17="対象外","対象外",IF('02 学歴・仕事'!$F$17&lt;&gt;"回答済","条件待ち",IF(OR('02 学歴・仕事'!$D$17="している"),IF('02 学歴・仕事'!$C$35="対象外","対象外",IF('02 学歴・仕事'!$F$35&lt;&gt;"回答済","条件待ち",IF(OR('02 学歴・仕事'!$D$35="している"),"必須","対象外"))),"対象外")))</x:f>
        <x:v>条件待ち</x:v>
      </x:c>
      <x:c r="D36" s="9"/>
      <x:c r="E36" s="11" t="str">
        <x:v>回答対象：Q028が「している」、Q046が「している」。
職種／具体的な業務／月の勤務時間／月の収入（経費がある場合は差引後）／始めた理由。会社名不要。</x:v>
      </x:c>
      <x:c r="F36" s="5" t="str">
        <x:f>IF(C36="対象外",IF(LEN(TRIM(D36&amp;""))=0,"対象外","対象外・記入あり"),IF(C36="条件待ち","条件待ち",IF(LEN(TRIM(D36&amp;""))=0,IF(C36="任意","任意・未記入","未回答"),IF(TRUE,"回答済","入力確認"))))</x:f>
        <x:v>条件待ち</x:v>
      </x:c>
    </x:row>
    <x:row r="37" ht="132" customHeight="1">
      <x:c r="A37" s="5" t="str">
        <x:v>Q048</x:v>
      </x:c>
      <x:c r="B37" s="5" t="str">
        <x:v>現在仕事をしていない方
現在仕事をしていない背景を教えてください。</x:v>
      </x:c>
      <x:c r="C37" s="10" t="str">
        <x:f>IF('02 学歴・仕事'!$C$17="対象外","対象外",IF('02 学歴・仕事'!$F$17&lt;&gt;"回答済","条件待ち",IF(OR('02 学歴・仕事'!$D$17="していない"),"必須","対象外")))</x:f>
        <x:v>条件待ち</x:v>
      </x:c>
      <x:c r="D37" s="9"/>
      <x:c r="E37" s="11" t="str">
        <x:v>回答対象：Q028が「していない」。
医療情報などの詳細は不要。</x:v>
      </x:c>
      <x:c r="F37" s="5" t="str">
        <x:f>IF(C37="対象外",IF(LEN(TRIM(D37&amp;""))=0,"対象外","対象外・記入あり"),IF(C37="条件待ち","条件待ち",IF(LEN(TRIM(D37&amp;""))=0,IF(C37="任意","任意・未記入","未回答"),IF(TRUE,"回答済","入力確認"))))</x:f>
        <x:v>条件待ち</x:v>
      </x:c>
    </x:row>
    <x:row r="38" ht="132" customHeight="1">
      <x:c r="A38" s="5" t="str">
        <x:v>Q049</x:v>
      </x:c>
      <x:c r="B38" s="5" t="str">
        <x:v>現在仕事をしていない方
日中の過ごし方と、現在の生活を支える収入・資金を教えてください。</x:v>
      </x:c>
      <x:c r="C38" s="10" t="str">
        <x:f>IF('02 学歴・仕事'!$C$17="対象外","対象外",IF('02 学歴・仕事'!$F$17&lt;&gt;"回答済","条件待ち",IF(OR('02 学歴・仕事'!$D$17="していない"),"必須","対象外")))</x:f>
        <x:v>条件待ち</x:v>
      </x:c>
      <x:c r="D38" s="9"/>
      <x:c r="E38" s="11" t="str">
        <x:v>回答対象：Q028が「していない」。
</x:v>
      </x:c>
      <x:c r="F38" s="5" t="str">
        <x:f>IF(C38="対象外",IF(LEN(TRIM(D38&amp;""))=0,"対象外","対象外・記入あり"),IF(C38="条件待ち","条件待ち",IF(LEN(TRIM(D38&amp;""))=0,IF(C38="任意","任意・未記入","未回答"),IF(TRUE,"回答済","入力確認"))))</x:f>
        <x:v>条件待ち</x:v>
      </x:c>
    </x:row>
    <x:row r="39" ht="70" customHeight="1">
      <x:c r="A39" s="5" t="str">
        <x:v>Q050</x:v>
      </x:c>
      <x:c r="B39" s="5" t="str">
        <x:v>現在の学生生活
現在、学校等で学んでいますか？</x:v>
      </x:c>
      <x:c r="C39" s="10" t="str">
        <x:f>"必須"</x:f>
        <x:v>必須</x:v>
      </x:c>
      <x:c r="D39" s="9"/>
      <x:c r="E39" s="11" t="str"/>
      <x:c r="F39" s="5" t="str">
        <x:f>IF(C39="対象外",IF(LEN(TRIM(D39&amp;""))=0,"対象外","対象外・記入あり"),IF(C39="条件待ち","条件待ち",IF(LEN(TRIM(D39&amp;""))=0,IF(C39="任意","任意・未記入","未回答"),IF(OR(D39="学んでいる",D39="学んでいない"),"回答済","入力確認"))))</x:f>
        <x:v>未回答</x:v>
      </x:c>
    </x:row>
    <x:row r="40" ht="70" customHeight="1">
      <x:c r="A40" s="5" t="str">
        <x:v>Q051</x:v>
      </x:c>
      <x:c r="B40" s="5" t="str">
        <x:v>学生生活の詳細
学んでいる分野と現在の学年</x:v>
      </x:c>
      <x:c r="C40" s="10" t="str">
        <x:f>IF('02 学歴・仕事'!$C$39="対象外","対象外",IF('02 学歴・仕事'!$F$39&lt;&gt;"回答済","条件待ち",IF(OR('02 学歴・仕事'!$D$39="学んでいる"),"必須","対象外")))</x:f>
        <x:v>条件待ち</x:v>
      </x:c>
      <x:c r="D40" s="9"/>
      <x:c r="E40" s="11" t="str">
        <x:v>回答対象：Q050が「学んでいる」。
学校名不要。</x:v>
      </x:c>
      <x:c r="F40" s="5" t="str">
        <x:f>IF(C40="対象外",IF(LEN(TRIM(D40&amp;""))=0,"対象外","対象外・記入あり"),IF(C40="条件待ち","条件待ち",IF(LEN(TRIM(D40&amp;""))=0,IF(C40="任意","任意・未記入","未回答"),IF(TRUE,"回答済","入力確認"))))</x:f>
        <x:v>条件待ち</x:v>
      </x:c>
    </x:row>
    <x:row r="41" ht="132" customHeight="1">
      <x:c r="A41" s="5" t="str">
        <x:v>Q052</x:v>
      </x:c>
      <x:c r="B41" s="5" t="str">
        <x:v>学生生活の詳細
授業・課外活動・アルバイトなど、普段の学生生活を教えてください。</x:v>
      </x:c>
      <x:c r="C41" s="10" t="str">
        <x:f>IF('02 学歴・仕事'!$C$39="対象外","対象外",IF('02 学歴・仕事'!$F$39&lt;&gt;"回答済","条件待ち",IF(OR('02 学歴・仕事'!$D$39="学んでいる"),"必須","対象外")))</x:f>
        <x:v>条件待ち</x:v>
      </x:c>
      <x:c r="D41" s="9"/>
      <x:c r="E41" s="11" t="str">
        <x:v>回答対象：Q050が「学んでいる」。
</x:v>
      </x:c>
      <x:c r="F41" s="5" t="str">
        <x:f>IF(C41="対象外",IF(LEN(TRIM(D41&amp;""))=0,"対象外","対象外・記入あり"),IF(C41="条件待ち","条件待ち",IF(LEN(TRIM(D41&amp;""))=0,IF(C41="任意","任意・未記入","未回答"),IF(TRUE,"回答済","入力確認"))))</x:f>
        <x:v>条件待ち</x:v>
      </x:c>
    </x:row>
    <x:row r="42" ht="70" customHeight="1">
      <x:c r="A42" s="5" t="str">
        <x:v>Q053</x:v>
      </x:c>
      <x:c r="B42" s="5" t="str">
        <x:v>資格
取得している資格はありますか？</x:v>
      </x:c>
      <x:c r="C42" s="10" t="str">
        <x:f>"必須"</x:f>
        <x:v>必須</x:v>
      </x:c>
      <x:c r="D42" s="9"/>
      <x:c r="E42" s="11" t="str"/>
      <x:c r="F42" s="5" t="str">
        <x:f>IF(C42="対象外",IF(LEN(TRIM(D42&amp;""))=0,"対象外","対象外・記入あり"),IF(C42="条件待ち","条件待ち",IF(LEN(TRIM(D42&amp;""))=0,IF(C42="任意","任意・未記入","未回答"),IF(OR(D42="ある",D42="ない"),"回答済","入力確認"))))</x:f>
        <x:v>未回答</x:v>
      </x:c>
    </x:row>
    <x:row r="43" ht="132" customHeight="1">
      <x:c r="A43" s="5" t="str">
        <x:v>Q054</x:v>
      </x:c>
      <x:c r="B43" s="5" t="str">
        <x:v>取得資格の詳細
資格ごとに、資格名・取得時期・取得理由・現在の活用状況を教えてください。</x:v>
      </x:c>
      <x:c r="C43" s="10" t="str">
        <x:f>IF('02 学歴・仕事'!$C$42="対象外","対象外",IF('02 学歴・仕事'!$F$42&lt;&gt;"回答済","条件待ち",IF(OR('02 学歴・仕事'!$D$42="ある"),"必須","対象外")))</x:f>
        <x:v>条件待ち</x:v>
      </x:c>
      <x:c r="D43" s="9"/>
      <x:c r="E43" s="11" t="str">
        <x:v>回答対象：Q053が「ある」。
取得時期は年または年齢。珍しい資格など公開時の配慮が必要なら最後の欄にも記入。</x:v>
      </x:c>
      <x:c r="F43" s="5" t="str">
        <x:f>IF(C43="対象外",IF(LEN(TRIM(D43&amp;""))=0,"対象外","対象外・記入あり"),IF(C43="条件待ち","条件待ち",IF(LEN(TRIM(D43&amp;""))=0,IF(C43="任意","任意・未記入","未回答"),IF(TRUE,"回答済","入力確認"))))</x:f>
        <x:v>条件待ち</x:v>
      </x:c>
    </x:row>
  </x:sheetData>
  <x:mergeCells>
    <x:mergeCell ref="B2:F2"/>
    <x:mergeCell ref="B3:F3"/>
    <x:mergeCell ref="B4:F4"/>
    <x:mergeCell ref="D5:F5"/>
  </x:mergeCells>
  <x:conditionalFormatting sqref="D8:D43">
    <x:cfRule type="expression" dxfId="7" priority="1">
      <x:formula>$F8="未回答"</x:formula>
    </x:cfRule>
    <x:cfRule type="expression" dxfId="8" priority="2">
      <x:formula>$F8="入力確認"</x:formula>
    </x:cfRule>
    <x:cfRule type="expression" dxfId="9" priority="3">
      <x:formula>$C8="対象外"</x:formula>
    </x:cfRule>
  </x:conditionalFormatting>
  <x:conditionalFormatting sqref="F8:F43">
    <x:cfRule type="containsText" dxfId="10" priority="4" operator="containsText" text="未回答"/>
    <x:cfRule type="containsText" dxfId="11" priority="5" operator="containsText" text="入力確認"/>
    <x:cfRule type="containsText" dxfId="12" priority="6" operator="containsText" text="対象外・記入あり"/>
  </x:conditionalFormatting>
  <x:conditionalFormatting sqref="C8:C43">
    <x:cfRule type="containsText" dxfId="13" priority="7" operator="containsText" text="条件待ち"/>
  </x:conditionalFormatting>
  <x:dataValidations count="8">
    <x:dataValidation type="list" sqref="D9">
      <x:formula1>"余裕があった,ある程度余裕があった,どちらともいえない,あまり余裕がなかった,余裕がなかった,覚えていない"</x:formula1>
    </x:dataValidation>
    <x:dataValidation type="list" sqref="D12">
      <x:formula1>"中学校,高等学校,専門学校・専修学校,短期大学・高等専門学校,大学,大学院,その他"</x:formula1>
    </x:dataValidation>
    <x:dataValidation type="list" sqref="D17">
      <x:formula1>"している,していない"</x:formula1>
    </x:dataValidation>
    <x:dataValidation type="list" sqref="D18">
      <x:formula1>"正社員,公務員,契約社員,派遣社員,パート・アルバイト,自営業・フリーランス,会社経営,その他"</x:formula1>
    </x:dataValidation>
    <x:dataValidation type="list" sqref="D31">
      <x:formula1>"はい,いいえ"</x:formula1>
    </x:dataValidation>
    <x:dataValidation type="list" sqref="D35">
      <x:formula1>"している,していない"</x:formula1>
    </x:dataValidation>
    <x:dataValidation type="list" sqref="D39">
      <x:formula1>"学んでいる,学んでいない"</x:formula1>
    </x:dataValidation>
    <x:dataValidation type="list" sqref="D42">
      <x:formula1>"ある,ない"</x:formula1>
    </x:dataValidation>
  </x:dataValidations>
  <x:pageMargins left="0.7" right="0.7" top="0.75" bottom="0.75" header="0.3" footer="0.3"/>
</x:worksheet>
</file>

<file path=xl/worksheets/sheet4.xml><?xml version="1.0" encoding="utf-8"?>
<x:worksheet xmlns:x="http://schemas.openxmlformats.org/spreadsheetml/2006/main">
  <x:sheetPr>
    <x:tabColor rgb="FF285B63"/>
  </x:sheetPr>
  <x:sheetViews>
    <x:sheetView showGridLines="0" workbookViewId="0">
      <x:pane ySplit="7" topLeftCell="A8" activePane="bottomLeft" state="frozen"/>
    </x:sheetView>
  </x:sheetViews>
  <x:sheetFormatPr defaultRowHeight="15"/>
  <x:cols>
    <x:col min="1" max="1" width="8" hidden="0" customWidth="1"/>
    <x:col min="2" max="2" width="32" hidden="0" customWidth="1"/>
    <x:col min="3" max="3" width="17" hidden="0" customWidth="1"/>
    <x:col min="4" max="4" width="50" hidden="0" customWidth="1"/>
    <x:col min="5" max="5" width="44" hidden="0" customWidth="1"/>
    <x:col min="6" max="6" width="19" hidden="0" customWidth="1"/>
  </x:cols>
  <x:sheetData>
    <x:row r="1">
      <x:c r="A1" s="2"/>
      <x:c r="B1" s="2"/>
      <x:c r="C1" s="2"/>
      <x:c r="D1" s="2"/>
      <x:c r="E1" s="2"/>
      <x:c r="F1" s="2"/>
    </x:row>
    <x:row r="2" ht="28" customHeight="1">
      <x:c r="A2" s="2"/>
      <x:c r="B2" s="3" t="str">
        <x:v>家計・資産</x:v>
      </x:c>
      <x:c r="C2" s="2"/>
      <x:c r="D2" s="2"/>
      <x:c r="E2" s="2"/>
      <x:c r="F2" s="2"/>
    </x:row>
    <x:row r="3">
      <x:c r="A3" s="2"/>
      <x:c r="B3" s="4"/>
      <x:c r="C3" s="4"/>
      <x:c r="D3" s="4"/>
      <x:c r="E3" s="4"/>
      <x:c r="F3" s="4"/>
    </x:row>
    <x:row r="4" ht="30" customHeight="1">
      <x:c r="A4" s="2"/>
      <x:c r="B4" s="5" t="str">
        <x:v>D列に入力します。黄色は入力欄、薄赤は未回答・要確認、グレーは対象外です。</x:v>
      </x:c>
      <x:c r="C4" s="5"/>
      <x:c r="D4" s="5"/>
      <x:c r="E4" s="5"/>
      <x:c r="F4" s="5"/>
    </x:row>
    <x:row r="5" ht="32" customHeight="1">
      <x:c r="A5" s="2"/>
      <x:c r="B5" s="2" t="str">
        <x:v>このシートの未回答</x:v>
      </x:c>
      <x:c r="C5" s="2" t="n">
        <x:f>COUNTIFS(F8:F75,"未回答")</x:f>
        <x:v>53</x:v>
      </x:c>
      <x:c r="D5" s="5" t="str">
        <x:v>Alt＋Enterで改行。長文は行の高さを広げてください。</x:v>
      </x:c>
      <x:c r="E5" s="5"/>
      <x:c r="F5" s="5"/>
    </x:row>
    <x:row r="6">
      <x:c r="A6" s="2"/>
      <x:c r="B6" s="2"/>
      <x:c r="C6" s="2"/>
      <x:c r="D6" s="2"/>
      <x:c r="E6" s="2"/>
      <x:c r="F6" s="2"/>
    </x:row>
    <x:row r="7" ht="30" customHeight="1">
      <x:c r="A7" s="8" t="str">
        <x:v>番号</x:v>
      </x:c>
      <x:c r="B7" s="8" t="str">
        <x:v>質問</x:v>
      </x:c>
      <x:c r="C7" s="8" t="str">
        <x:v>回答条件（自動）</x:v>
      </x:c>
      <x:c r="D7" s="8" t="str">
        <x:v>回答欄（入力）</x:v>
      </x:c>
      <x:c r="E7" s="8" t="str">
        <x:v>記入案内・該当条件</x:v>
      </x:c>
      <x:c r="F7" s="8" t="str">
        <x:v>確認（自動）</x:v>
      </x:c>
    </x:row>
    <x:row r="8" ht="70" customHeight="1">
      <x:c r="A8" s="5" t="str">
        <x:v>Q055</x:v>
      </x:c>
      <x:c r="B8" s="5" t="str">
        <x:v>現在と過去の収入
本人の月平均の手取り収入（円）</x:v>
      </x:c>
      <x:c r="C8" s="10" t="str">
        <x:f>"必須"</x:f>
        <x:v>必須</x:v>
      </x:c>
      <x:c r="D8" s="9"/>
      <x:c r="E8" s="11" t="str">
        <x:v>半角数字で記入。0円は「0」。概算可。把握していない場合は「不明」。</x:v>
      </x:c>
      <x:c r="F8" s="5" t="str">
        <x:f>IF(C8="対象外",IF(LEN(TRIM(D8&amp;""))=0,"対象外","対象外・記入あり"),IF(C8="条件待ち","条件待ち",IF(LEN(TRIM(D8&amp;""))=0,IF(C8="任意","任意・未記入","未回答"),IF(TRUE,"回答済","入力確認"))))</x:f>
        <x:v>未回答</x:v>
      </x:c>
    </x:row>
    <x:row r="9" ht="132" customHeight="1">
      <x:c r="A9" s="5" t="str">
        <x:v>Q056</x:v>
      </x:c>
      <x:c r="B9" s="5" t="str">
        <x:v>現在と過去の収入
本人の月収の内訳を教えてください。</x:v>
      </x:c>
      <x:c r="C9" s="10" t="str">
        <x:f>"必須"</x:f>
        <x:v>必須</x:v>
      </x:c>
      <x:c r="D9" s="9"/>
      <x:c r="E9" s="11" t="str">
        <x:v>給与／副業／事業からの生活資金／年金／手当・給付／家族からの援助／家賃収入／その他。合計が前の質問と合うように。貯金の取り崩し・借入・投資売却代金は収入とは別に補足。収入なしは「0円・収入なし」。</x:v>
      </x:c>
      <x:c r="F9" s="5" t="str">
        <x:f>IF(C9="対象外",IF(LEN(TRIM(D9&amp;""))=0,"対象外","対象外・記入あり"),IF(C9="条件待ち","条件待ち",IF(LEN(TRIM(D9&amp;""))=0,IF(C9="任意","任意・未記入","未回答"),IF(TRUE,"回答済","入力確認"))))</x:f>
        <x:v>未回答</x:v>
      </x:c>
    </x:row>
    <x:row r="10" ht="70" customHeight="1">
      <x:c r="A10" s="5" t="str">
        <x:v>Q057</x:v>
      </x:c>
      <x:c r="B10" s="5" t="str">
        <x:v>現在と過去の収入
賞与など月収以外に受け取る年間の手取り額（円）</x:v>
      </x:c>
      <x:c r="C10" s="10" t="str">
        <x:f>"必須"</x:f>
        <x:v>必須</x:v>
      </x:c>
      <x:c r="D10" s="9"/>
      <x:c r="E10" s="11" t="str">
        <x:v>半角数字で記入。0円は「0」。概算可。把握していない場合は「不明」。なければ0。</x:v>
      </x:c>
      <x:c r="F10" s="5" t="str">
        <x:f>IF(C10="対象外",IF(LEN(TRIM(D10&amp;""))=0,"対象外","対象外・記入あり"),IF(C10="条件待ち","条件待ち",IF(LEN(TRIM(D10&amp;""))=0,IF(C10="任意","任意・未記入","未回答"),IF(TRUE,"回答済","入力確認"))))</x:f>
        <x:v>未回答</x:v>
      </x:c>
    </x:row>
    <x:row r="11" ht="70" customHeight="1">
      <x:c r="A11" s="5" t="str">
        <x:v>Q058</x:v>
      </x:c>
      <x:c r="B11" s="5" t="str">
        <x:v>現在と過去の収入
毎月の収入は安定していますか？</x:v>
      </x:c>
      <x:c r="C11" s="10" t="str">
        <x:f>"必須"</x:f>
        <x:v>必須</x:v>
      </x:c>
      <x:c r="D11" s="9"/>
      <x:c r="E11" s="11" t="str"/>
      <x:c r="F11" s="5" t="str">
        <x:f>IF(C11="対象外",IF(LEN(TRIM(D11&amp;""))=0,"対象外","対象外・記入あり"),IF(C11="条件待ち","条件待ち",IF(LEN(TRIM(D11&amp;""))=0,IF(C11="任意","任意・未記入","未回答"),IF(OR(D11="ほぼ安定",D11="多少変動する",D11="大きく変動する",D11="現在収入がない"),"回答済","入力確認"))))</x:f>
        <x:v>未回答</x:v>
      </x:c>
    </x:row>
    <x:row r="12" ht="132" customHeight="1">
      <x:c r="A12" s="5" t="str">
        <x:v>Q059</x:v>
      </x:c>
      <x:c r="B12" s="5" t="str">
        <x:v>現在と過去の収入
最近1年間の収入が低い月・高い月の金額と、変動の理由を教えてください。</x:v>
      </x:c>
      <x:c r="C12" s="10" t="str">
        <x:f>"必須"</x:f>
        <x:v>必須</x:v>
      </x:c>
      <x:c r="D12" s="9"/>
      <x:c r="E12" s="11" t="str">
        <x:v>安定している場合も金額を記入。収入なしは0。</x:v>
      </x:c>
      <x:c r="F12" s="5" t="str">
        <x:f>IF(C12="対象外",IF(LEN(TRIM(D12&amp;""))=0,"対象外","対象外・記入あり"),IF(C12="条件待ち","条件待ち",IF(LEN(TRIM(D12&amp;""))=0,IF(C12="任意","任意・未記入","未回答"),IF(TRUE,"回答済","入力確認"))))</x:f>
        <x:v>未回答</x:v>
      </x:c>
    </x:row>
    <x:row r="13" ht="78" customHeight="1">
      <x:c r="A13" s="5" t="str">
        <x:v>Q060</x:v>
      </x:c>
      <x:c r="B13" s="5" t="str">
        <x:v>現在と過去の収入
同居家族を含む世帯全体の月平均の手取り収入（円）</x:v>
      </x:c>
      <x:c r="C13" s="10" t="str">
        <x:f>"必須"</x:f>
        <x:v>必須</x:v>
      </x:c>
      <x:c r="D13" s="9"/>
      <x:c r="E13" s="11" t="str">
        <x:v>半角数字で記入。0円は「0」。概算可。把握していない場合は「不明」。本人分を含む。一人暮らしは本人と同額。家族分を把握していなければ不明。</x:v>
      </x:c>
      <x:c r="F13" s="5" t="str">
        <x:f>IF(C13="対象外",IF(LEN(TRIM(D13&amp;""))=0,"対象外","対象外・記入あり"),IF(C13="条件待ち","条件待ち",IF(LEN(TRIM(D13&amp;""))=0,IF(C13="任意","任意・未記入","未回答"),IF(TRUE,"回答済","入力確認"))))</x:f>
        <x:v>未回答</x:v>
      </x:c>
    </x:row>
    <x:row r="14" ht="132" customHeight="1">
      <x:c r="A14" s="5" t="str">
        <x:v>Q061</x:v>
      </x:c>
      <x:c r="B14" s="5" t="str">
        <x:v>現在と過去の収入
これまで最も収入が多かった時期・少なかった時期と、その理由を教えてください。</x:v>
      </x:c>
      <x:c r="C14" s="10" t="str">
        <x:f>"必須"</x:f>
        <x:v>必須</x:v>
      </x:c>
      <x:c r="D14" s="9"/>
      <x:c r="E14" s="11" t="str">
        <x:v>当時の年代と月の手取り概算。未就業の場合は就業経験なし。</x:v>
      </x:c>
      <x:c r="F14" s="5" t="str">
        <x:f>IF(C14="対象外",IF(LEN(TRIM(D14&amp;""))=0,"対象外","対象外・記入あり"),IF(C14="条件待ち","条件待ち",IF(LEN(TRIM(D14&amp;""))=0,IF(C14="任意","任意・未記入","未回答"),IF(TRUE,"回答済","入力確認"))))</x:f>
        <x:v>未回答</x:v>
      </x:c>
    </x:row>
    <x:row r="15" ht="70" customHeight="1">
      <x:c r="A15" s="5" t="str">
        <x:v>Q062</x:v>
      </x:c>
      <x:c r="B15" s="5" t="str">
        <x:v>住まいと費用の分担
現在の住まいの区分</x:v>
      </x:c>
      <x:c r="C15" s="10" t="str">
        <x:f>"必須"</x:f>
        <x:v>必須</x:v>
      </x:c>
      <x:c r="D15" s="9"/>
      <x:c r="E15" s="11" t="str"/>
      <x:c r="F15" s="5" t="str">
        <x:f>IF(C15="対象外",IF(LEN(TRIM(D15&amp;""))=0,"対象外","対象外・記入あり"),IF(C15="条件待ち","条件待ち",IF(LEN(TRIM(D15&amp;""))=0,IF(C15="任意","任意・未記入","未回答"),IF(OR(D15="賃貸",D15="持ち家・住宅ローン返済中",D15="持ち家・住宅ローン返済なし",D15="家族所有の住居",D15="社宅・寮",D15="その他"),"回答済","入力確認"))))</x:f>
        <x:v>未回答</x:v>
      </x:c>
    </x:row>
    <x:row r="16" ht="70" customHeight="1">
      <x:c r="A16" s="5" t="str">
        <x:v>Q063</x:v>
      </x:c>
      <x:c r="B16" s="5" t="str">
        <x:v>住まいと費用の分担
住居の種類と間取り</x:v>
      </x:c>
      <x:c r="C16" s="10" t="str">
        <x:f>"必須"</x:f>
        <x:v>必須</x:v>
      </x:c>
      <x:c r="D16" s="9"/>
      <x:c r="E16" s="11" t="str">
        <x:v>戸建て・集合住宅など。詳細な住所は不要。</x:v>
      </x:c>
      <x:c r="F16" s="5" t="str">
        <x:f>IF(C16="対象外",IF(LEN(TRIM(D16&amp;""))=0,"対象外","対象外・記入あり"),IF(C16="条件待ち","条件待ち",IF(LEN(TRIM(D16&amp;""))=0,IF(C16="任意","任意・未記入","未回答"),IF(TRUE,"回答済","入力確認"))))</x:f>
        <x:v>未回答</x:v>
      </x:c>
    </x:row>
    <x:row r="17" ht="132" customHeight="1">
      <x:c r="A17" s="5" t="str">
        <x:v>Q064</x:v>
      </x:c>
      <x:c r="B17" s="5" t="str">
        <x:v>住まいと費用の分担
家計の管理と、住居費・生活費の分担方法を教えてください。</x:v>
      </x:c>
      <x:c r="C17" s="10" t="str">
        <x:f>"必須"</x:f>
        <x:v>必須</x:v>
      </x:c>
      <x:c r="D17" s="9"/>
      <x:c r="E17" s="11" t="str">
        <x:v>誰が管理するか、折半・収入比・費目別など。本人の負担割合も。</x:v>
      </x:c>
      <x:c r="F17" s="5" t="str">
        <x:f>IF(C17="対象外",IF(LEN(TRIM(D17&amp;""))=0,"対象外","対象外・記入あり"),IF(C17="条件待ち","条件待ち",IF(LEN(TRIM(D17&amp;""))=0,IF(C17="任意","任意・未記入","未回答"),IF(TRUE,"回答済","入力確認"))))</x:f>
        <x:v>未回答</x:v>
      </x:c>
    </x:row>
    <x:row r="18" ht="70" customHeight="1">
      <x:c r="A18" s="5" t="str">
        <x:v>Q065</x:v>
      </x:c>
      <x:c r="B18" s="5" t="str">
        <x:v>住宅関連費
家賃（月額：世帯全体／本人負担）</x:v>
      </x:c>
      <x:c r="C18" s="10" t="str">
        <x:f>"必須"</x:f>
        <x:v>必須</x:v>
      </x:c>
      <x:c r="D18" s="9"/>
      <x:c r="E18" s="11" t="str">
        <x:v>なしは両方0円。隔月請求は月平均に。その他は内容も記入。</x:v>
      </x:c>
      <x:c r="F18" s="5" t="str">
        <x:f>IF(C18="対象外",IF(LEN(TRIM(D18&amp;""))=0,"対象外","対象外・記入あり"),IF(C18="条件待ち","条件待ち",IF(LEN(TRIM(D18&amp;""))=0,IF(C18="任意","任意・未記入","未回答"),IF(TRUE,"回答済","入力確認"))))</x:f>
        <x:v>未回答</x:v>
      </x:c>
    </x:row>
    <x:row r="19" ht="70" customHeight="1">
      <x:c r="A19" s="5" t="str">
        <x:v>Q066</x:v>
      </x:c>
      <x:c r="B19" s="5" t="str">
        <x:v>住宅関連費
住宅ローン返済（月額：世帯全体／本人負担）</x:v>
      </x:c>
      <x:c r="C19" s="10" t="str">
        <x:f>"必須"</x:f>
        <x:v>必須</x:v>
      </x:c>
      <x:c r="D19" s="9"/>
      <x:c r="E19" s="11" t="str">
        <x:v>なしは両方0円。隔月請求は月平均に。その他は内容も記入。</x:v>
      </x:c>
      <x:c r="F19" s="5" t="str">
        <x:f>IF(C19="対象外",IF(LEN(TRIM(D19&amp;""))=0,"対象外","対象外・記入あり"),IF(C19="条件待ち","条件待ち",IF(LEN(TRIM(D19&amp;""))=0,IF(C19="任意","任意・未記入","未回答"),IF(TRUE,"回答済","入力確認"))))</x:f>
        <x:v>未回答</x:v>
      </x:c>
    </x:row>
    <x:row r="20" ht="70" customHeight="1">
      <x:c r="A20" s="5" t="str">
        <x:v>Q067</x:v>
      </x:c>
      <x:c r="B20" s="5" t="str">
        <x:v>住宅関連費
管理費・共益費・修繕積立金（月額：世帯全体／本人負担）</x:v>
      </x:c>
      <x:c r="C20" s="10" t="str">
        <x:f>"必須"</x:f>
        <x:v>必須</x:v>
      </x:c>
      <x:c r="D20" s="9"/>
      <x:c r="E20" s="11" t="str">
        <x:v>なしは両方0円。隔月請求は月平均に。その他は内容も記入。</x:v>
      </x:c>
      <x:c r="F20" s="5" t="str">
        <x:f>IF(C20="対象外",IF(LEN(TRIM(D20&amp;""))=0,"対象外","対象外・記入あり"),IF(C20="条件待ち","条件待ち",IF(LEN(TRIM(D20&amp;""))=0,IF(C20="任意","任意・未記入","未回答"),IF(TRUE,"回答済","入力確認"))))</x:f>
        <x:v>未回答</x:v>
      </x:c>
    </x:row>
    <x:row r="21" ht="70" customHeight="1">
      <x:c r="A21" s="5" t="str">
        <x:v>Q068</x:v>
      </x:c>
      <x:c r="B21" s="5" t="str">
        <x:v>住宅関連費
電気代（月額：世帯全体／本人負担）</x:v>
      </x:c>
      <x:c r="C21" s="10" t="str">
        <x:f>"必須"</x:f>
        <x:v>必須</x:v>
      </x:c>
      <x:c r="D21" s="9"/>
      <x:c r="E21" s="11" t="str">
        <x:v>なしは両方0円。隔月請求は月平均に。その他は内容も記入。</x:v>
      </x:c>
      <x:c r="F21" s="5" t="str">
        <x:f>IF(C21="対象外",IF(LEN(TRIM(D21&amp;""))=0,"対象外","対象外・記入あり"),IF(C21="条件待ち","条件待ち",IF(LEN(TRIM(D21&amp;""))=0,IF(C21="任意","任意・未記入","未回答"),IF(TRUE,"回答済","入力確認"))))</x:f>
        <x:v>未回答</x:v>
      </x:c>
    </x:row>
    <x:row r="22" ht="70" customHeight="1">
      <x:c r="A22" s="5" t="str">
        <x:v>Q069</x:v>
      </x:c>
      <x:c r="B22" s="5" t="str">
        <x:v>住宅関連費
ガス代（月額：世帯全体／本人負担）</x:v>
      </x:c>
      <x:c r="C22" s="10" t="str">
        <x:f>"必須"</x:f>
        <x:v>必須</x:v>
      </x:c>
      <x:c r="D22" s="9"/>
      <x:c r="E22" s="11" t="str">
        <x:v>なしは両方0円。隔月請求は月平均に。その他は内容も記入。</x:v>
      </x:c>
      <x:c r="F22" s="5" t="str">
        <x:f>IF(C22="対象外",IF(LEN(TRIM(D22&amp;""))=0,"対象外","対象外・記入あり"),IF(C22="条件待ち","条件待ち",IF(LEN(TRIM(D22&amp;""))=0,IF(C22="任意","任意・未記入","未回答"),IF(TRUE,"回答済","入力確認"))))</x:f>
        <x:v>未回答</x:v>
      </x:c>
    </x:row>
    <x:row r="23" ht="70" customHeight="1">
      <x:c r="A23" s="5" t="str">
        <x:v>Q070</x:v>
      </x:c>
      <x:c r="B23" s="5" t="str">
        <x:v>住宅関連費
水道代（月額：世帯全体／本人負担）</x:v>
      </x:c>
      <x:c r="C23" s="10" t="str">
        <x:f>"必須"</x:f>
        <x:v>必須</x:v>
      </x:c>
      <x:c r="D23" s="9"/>
      <x:c r="E23" s="11" t="str">
        <x:v>なしは両方0円。隔月請求は月平均に。その他は内容も記入。</x:v>
      </x:c>
      <x:c r="F23" s="5" t="str">
        <x:f>IF(C23="対象外",IF(LEN(TRIM(D23&amp;""))=0,"対象外","対象外・記入あり"),IF(C23="条件待ち","条件待ち",IF(LEN(TRIM(D23&amp;""))=0,IF(C23="任意","任意・未記入","未回答"),IF(TRUE,"回答済","入力確認"))))</x:f>
        <x:v>未回答</x:v>
      </x:c>
    </x:row>
    <x:row r="24" ht="70" customHeight="1">
      <x:c r="A24" s="5" t="str">
        <x:v>Q071</x:v>
      </x:c>
      <x:c r="B24" s="5" t="str">
        <x:v>住宅関連費
携帯電話代（月額：世帯全体／本人負担）</x:v>
      </x:c>
      <x:c r="C24" s="10" t="str">
        <x:f>"必須"</x:f>
        <x:v>必須</x:v>
      </x:c>
      <x:c r="D24" s="9"/>
      <x:c r="E24" s="11" t="str">
        <x:v>なしは両方0円。隔月請求は月平均に。その他は内容も記入。</x:v>
      </x:c>
      <x:c r="F24" s="5" t="str">
        <x:f>IF(C24="対象外",IF(LEN(TRIM(D24&amp;""))=0,"対象外","対象外・記入あり"),IF(C24="条件待ち","条件待ち",IF(LEN(TRIM(D24&amp;""))=0,IF(C24="任意","任意・未記入","未回答"),IF(TRUE,"回答済","入力確認"))))</x:f>
        <x:v>未回答</x:v>
      </x:c>
    </x:row>
    <x:row r="25" ht="70" customHeight="1">
      <x:c r="A25" s="5" t="str">
        <x:v>Q072</x:v>
      </x:c>
      <x:c r="B25" s="5" t="str">
        <x:v>住宅関連費
インターネット回線代（月額：世帯全体／本人負担）</x:v>
      </x:c>
      <x:c r="C25" s="10" t="str">
        <x:f>"必須"</x:f>
        <x:v>必須</x:v>
      </x:c>
      <x:c r="D25" s="9"/>
      <x:c r="E25" s="11" t="str">
        <x:v>なしは両方0円。隔月請求は月平均に。その他は内容も記入。</x:v>
      </x:c>
      <x:c r="F25" s="5" t="str">
        <x:f>IF(C25="対象外",IF(LEN(TRIM(D25&amp;""))=0,"対象外","対象外・記入あり"),IF(C25="条件待ち","条件待ち",IF(LEN(TRIM(D25&amp;""))=0,IF(C25="任意","任意・未記入","未回答"),IF(TRUE,"回答済","入力確認"))))</x:f>
        <x:v>未回答</x:v>
      </x:c>
    </x:row>
    <x:row r="26" ht="70" customHeight="1">
      <x:c r="A26" s="5" t="str">
        <x:v>Q073</x:v>
      </x:c>
      <x:c r="B26" s="5" t="str">
        <x:v>住宅関連費
駐車場代（月額：世帯全体／本人負担）</x:v>
      </x:c>
      <x:c r="C26" s="10" t="str">
        <x:f>"必須"</x:f>
        <x:v>必須</x:v>
      </x:c>
      <x:c r="D26" s="9"/>
      <x:c r="E26" s="11" t="str">
        <x:v>なしは両方0円。隔月請求は月平均に。その他は内容も記入。</x:v>
      </x:c>
      <x:c r="F26" s="5" t="str">
        <x:f>IF(C26="対象外",IF(LEN(TRIM(D26&amp;""))=0,"対象外","対象外・記入あり"),IF(C26="条件待ち","条件待ち",IF(LEN(TRIM(D26&amp;""))=0,IF(C26="任意","任意・未記入","未回答"),IF(TRUE,"回答済","入力確認"))))</x:f>
        <x:v>未回答</x:v>
      </x:c>
    </x:row>
    <x:row r="27" ht="70" customHeight="1">
      <x:c r="A27" s="5" t="str">
        <x:v>Q074</x:v>
      </x:c>
      <x:c r="B27" s="5" t="str">
        <x:v>住宅関連費
その他の住宅関連費（月額：世帯全体／本人負担）</x:v>
      </x:c>
      <x:c r="C27" s="10" t="str">
        <x:f>"必須"</x:f>
        <x:v>必須</x:v>
      </x:c>
      <x:c r="D27" s="9"/>
      <x:c r="E27" s="11" t="str">
        <x:v>なしは両方0円。隔月請求は月平均に。その他は内容も記入。</x:v>
      </x:c>
      <x:c r="F27" s="5" t="str">
        <x:f>IF(C27="対象外",IF(LEN(TRIM(D27&amp;""))=0,"対象外","対象外・記入あり"),IF(C27="条件待ち","条件待ち",IF(LEN(TRIM(D27&amp;""))=0,IF(C27="任意","任意・未記入","未回答"),IF(TRUE,"回答済","入力確認"))))</x:f>
        <x:v>未回答</x:v>
      </x:c>
    </x:row>
    <x:row r="28" ht="70" customHeight="1">
      <x:c r="A28" s="5" t="str">
        <x:v>Q075</x:v>
      </x:c>
      <x:c r="B28" s="5" t="str">
        <x:v>毎月の生活費
食材・自炊の食費（月額：世帯全体／本人負担）</x:v>
      </x:c>
      <x:c r="C28" s="10" t="str">
        <x:f>"必須"</x:f>
        <x:v>必須</x:v>
      </x:c>
      <x:c r="D28" s="9"/>
      <x:c r="E28" s="11" t="str">
        <x:v>なしは0円。その他は内容も記入。</x:v>
      </x:c>
      <x:c r="F28" s="5" t="str">
        <x:f>IF(C28="対象外",IF(LEN(TRIM(D28&amp;""))=0,"対象外","対象外・記入あり"),IF(C28="条件待ち","条件待ち",IF(LEN(TRIM(D28&amp;""))=0,IF(C28="任意","任意・未記入","未回答"),IF(TRUE,"回答済","入力確認"))))</x:f>
        <x:v>未回答</x:v>
      </x:c>
    </x:row>
    <x:row r="29" ht="70" customHeight="1">
      <x:c r="A29" s="5" t="str">
        <x:v>Q076</x:v>
      </x:c>
      <x:c r="B29" s="5" t="str">
        <x:v>毎月の生活費
外食費（月額：世帯全体／本人負担）</x:v>
      </x:c>
      <x:c r="C29" s="10" t="str">
        <x:f>"必須"</x:f>
        <x:v>必須</x:v>
      </x:c>
      <x:c r="D29" s="9"/>
      <x:c r="E29" s="11" t="str">
        <x:v>なしは0円。その他は内容も記入。</x:v>
      </x:c>
      <x:c r="F29" s="5" t="str">
        <x:f>IF(C29="対象外",IF(LEN(TRIM(D29&amp;""))=0,"対象外","対象外・記入あり"),IF(C29="条件待ち","条件待ち",IF(LEN(TRIM(D29&amp;""))=0,IF(C29="任意","任意・未記入","未回答"),IF(TRUE,"回答済","入力確認"))))</x:f>
        <x:v>未回答</x:v>
      </x:c>
    </x:row>
    <x:row r="30" ht="70" customHeight="1">
      <x:c r="A30" s="5" t="str">
        <x:v>Q077</x:v>
      </x:c>
      <x:c r="B30" s="5" t="str">
        <x:v>毎月の生活費
日用品費（月額：世帯全体／本人負担）</x:v>
      </x:c>
      <x:c r="C30" s="10" t="str">
        <x:f>"必須"</x:f>
        <x:v>必須</x:v>
      </x:c>
      <x:c r="D30" s="9"/>
      <x:c r="E30" s="11" t="str">
        <x:v>なしは0円。その他は内容も記入。</x:v>
      </x:c>
      <x:c r="F30" s="5" t="str">
        <x:f>IF(C30="対象外",IF(LEN(TRIM(D30&amp;""))=0,"対象外","対象外・記入あり"),IF(C30="条件待ち","条件待ち",IF(LEN(TRIM(D30&amp;""))=0,IF(C30="任意","任意・未記入","未回答"),IF(TRUE,"回答済","入力確認"))))</x:f>
        <x:v>未回答</x:v>
      </x:c>
    </x:row>
    <x:row r="31" ht="70" customHeight="1">
      <x:c r="A31" s="5" t="str">
        <x:v>Q078</x:v>
      </x:c>
      <x:c r="B31" s="5" t="str">
        <x:v>毎月の生活費
交通費（車関連を除く）（月額：世帯全体／本人負担）</x:v>
      </x:c>
      <x:c r="C31" s="10" t="str">
        <x:f>"必須"</x:f>
        <x:v>必須</x:v>
      </x:c>
      <x:c r="D31" s="9"/>
      <x:c r="E31" s="11" t="str">
        <x:v>なしは0円。その他は内容も記入。</x:v>
      </x:c>
      <x:c r="F31" s="5" t="str">
        <x:f>IF(C31="対象外",IF(LEN(TRIM(D31&amp;""))=0,"対象外","対象外・記入あり"),IF(C31="条件待ち","条件待ち",IF(LEN(TRIM(D31&amp;""))=0,IF(C31="任意","任意・未記入","未回答"),IF(TRUE,"回答済","入力確認"))))</x:f>
        <x:v>未回答</x:v>
      </x:c>
    </x:row>
    <x:row r="32" ht="70" customHeight="1">
      <x:c r="A32" s="5" t="str">
        <x:v>Q079</x:v>
      </x:c>
      <x:c r="B32" s="5" t="str">
        <x:v>毎月の生活費
車・バイク関連費（駐車場・保険・ローンを除く）（月額：世帯全体／本人負担）</x:v>
      </x:c>
      <x:c r="C32" s="10" t="str">
        <x:f>"必須"</x:f>
        <x:v>必須</x:v>
      </x:c>
      <x:c r="D32" s="9"/>
      <x:c r="E32" s="11" t="str">
        <x:v>なしは0円。その他は内容も記入。</x:v>
      </x:c>
      <x:c r="F32" s="5" t="str">
        <x:f>IF(C32="対象外",IF(LEN(TRIM(D32&amp;""))=0,"対象外","対象外・記入あり"),IF(C32="条件待ち","条件待ち",IF(LEN(TRIM(D32&amp;""))=0,IF(C32="任意","任意・未記入","未回答"),IF(TRUE,"回答済","入力確認"))))</x:f>
        <x:v>未回答</x:v>
      </x:c>
    </x:row>
    <x:row r="33" ht="70" customHeight="1">
      <x:c r="A33" s="5" t="str">
        <x:v>Q080</x:v>
      </x:c>
      <x:c r="B33" s="5" t="str">
        <x:v>毎月の生活費
医療費（月額：世帯全体／本人負担）</x:v>
      </x:c>
      <x:c r="C33" s="10" t="str">
        <x:f>"必須"</x:f>
        <x:v>必須</x:v>
      </x:c>
      <x:c r="D33" s="9"/>
      <x:c r="E33" s="11" t="str">
        <x:v>なしは0円。その他は内容も記入。</x:v>
      </x:c>
      <x:c r="F33" s="5" t="str">
        <x:f>IF(C33="対象外",IF(LEN(TRIM(D33&amp;""))=0,"対象外","対象外・記入あり"),IF(C33="条件待ち","条件待ち",IF(LEN(TRIM(D33&amp;""))=0,IF(C33="任意","任意・未記入","未回答"),IF(TRUE,"回答済","入力確認"))))</x:f>
        <x:v>未回答</x:v>
      </x:c>
    </x:row>
    <x:row r="34" ht="70" customHeight="1">
      <x:c r="A34" s="5" t="str">
        <x:v>Q081</x:v>
      </x:c>
      <x:c r="B34" s="5" t="str">
        <x:v>毎月の生活費
美容・衣服費（月額：世帯全体／本人負担）</x:v>
      </x:c>
      <x:c r="C34" s="10" t="str">
        <x:f>"必須"</x:f>
        <x:v>必須</x:v>
      </x:c>
      <x:c r="D34" s="9"/>
      <x:c r="E34" s="11" t="str">
        <x:v>なしは0円。その他は内容も記入。</x:v>
      </x:c>
      <x:c r="F34" s="5" t="str">
        <x:f>IF(C34="対象外",IF(LEN(TRIM(D34&amp;""))=0,"対象外","対象外・記入あり"),IF(C34="条件待ち","条件待ち",IF(LEN(TRIM(D34&amp;""))=0,IF(C34="任意","任意・未記入","未回答"),IF(TRUE,"回答済","入力確認"))))</x:f>
        <x:v>未回答</x:v>
      </x:c>
    </x:row>
    <x:row r="35" ht="70" customHeight="1">
      <x:c r="A35" s="5" t="str">
        <x:v>Q082</x:v>
      </x:c>
      <x:c r="B35" s="5" t="str">
        <x:v>毎月の生活費
交際・デート費（月額：世帯全体／本人負担）</x:v>
      </x:c>
      <x:c r="C35" s="10" t="str">
        <x:f>"必須"</x:f>
        <x:v>必須</x:v>
      </x:c>
      <x:c r="D35" s="9"/>
      <x:c r="E35" s="11" t="str">
        <x:v>なしは0円。その他は内容も記入。</x:v>
      </x:c>
      <x:c r="F35" s="5" t="str">
        <x:f>IF(C35="対象外",IF(LEN(TRIM(D35&amp;""))=0,"対象外","対象外・記入あり"),IF(C35="条件待ち","条件待ち",IF(LEN(TRIM(D35&amp;""))=0,IF(C35="任意","任意・未記入","未回答"),IF(TRUE,"回答済","入力確認"))))</x:f>
        <x:v>未回答</x:v>
      </x:c>
    </x:row>
    <x:row r="36" ht="70" customHeight="1">
      <x:c r="A36" s="5" t="str">
        <x:v>Q083</x:v>
      </x:c>
      <x:c r="B36" s="5" t="str">
        <x:v>毎月の生活費
趣味・娯楽・サブスク費（月額：世帯全体／本人負担）</x:v>
      </x:c>
      <x:c r="C36" s="10" t="str">
        <x:f>"必須"</x:f>
        <x:v>必須</x:v>
      </x:c>
      <x:c r="D36" s="9"/>
      <x:c r="E36" s="11" t="str">
        <x:v>なしは0円。その他は内容も記入。</x:v>
      </x:c>
      <x:c r="F36" s="5" t="str">
        <x:f>IF(C36="対象外",IF(LEN(TRIM(D36&amp;""))=0,"対象外","対象外・記入あり"),IF(C36="条件待ち","条件待ち",IF(LEN(TRIM(D36&amp;""))=0,IF(C36="任意","任意・未記入","未回答"),IF(TRUE,"回答済","入力確認"))))</x:f>
        <x:v>未回答</x:v>
      </x:c>
    </x:row>
    <x:row r="37" ht="70" customHeight="1">
      <x:c r="A37" s="5" t="str">
        <x:v>Q084</x:v>
      </x:c>
      <x:c r="B37" s="5" t="str">
        <x:v>毎月の生活費
教育・育児費（月額：世帯全体／本人負担）</x:v>
      </x:c>
      <x:c r="C37" s="10" t="str">
        <x:f>"必須"</x:f>
        <x:v>必須</x:v>
      </x:c>
      <x:c r="D37" s="9"/>
      <x:c r="E37" s="11" t="str">
        <x:v>なしは0円。その他は内容も記入。</x:v>
      </x:c>
      <x:c r="F37" s="5" t="str">
        <x:f>IF(C37="対象外",IF(LEN(TRIM(D37&amp;""))=0,"対象外","対象外・記入あり"),IF(C37="条件待ち","条件待ち",IF(LEN(TRIM(D37&amp;""))=0,IF(C37="任意","任意・未記入","未回答"),IF(TRUE,"回答済","入力確認"))))</x:f>
        <x:v>未回答</x:v>
      </x:c>
    </x:row>
    <x:row r="38" ht="70" customHeight="1">
      <x:c r="A38" s="5" t="str">
        <x:v>Q085</x:v>
      </x:c>
      <x:c r="B38" s="5" t="str">
        <x:v>毎月の生活費
介護費（月額：世帯全体／本人負担）</x:v>
      </x:c>
      <x:c r="C38" s="10" t="str">
        <x:f>"必須"</x:f>
        <x:v>必須</x:v>
      </x:c>
      <x:c r="D38" s="9"/>
      <x:c r="E38" s="11" t="str">
        <x:v>なしは0円。その他は内容も記入。</x:v>
      </x:c>
      <x:c r="F38" s="5" t="str">
        <x:f>IF(C38="対象外",IF(LEN(TRIM(D38&amp;""))=0,"対象外","対象外・記入あり"),IF(C38="条件待ち","条件待ち",IF(LEN(TRIM(D38&amp;""))=0,IF(C38="任意","任意・未記入","未回答"),IF(TRUE,"回答済","入力確認"))))</x:f>
        <x:v>未回答</x:v>
      </x:c>
    </x:row>
    <x:row r="39" ht="70" customHeight="1">
      <x:c r="A39" s="5" t="str">
        <x:v>Q086</x:v>
      </x:c>
      <x:c r="B39" s="5" t="str">
        <x:v>毎月の生活費
その他の生活費（月額：世帯全体／本人負担）</x:v>
      </x:c>
      <x:c r="C39" s="10" t="str">
        <x:f>"必須"</x:f>
        <x:v>必須</x:v>
      </x:c>
      <x:c r="D39" s="9"/>
      <x:c r="E39" s="11" t="str">
        <x:v>なしは0円。その他は内容も記入。</x:v>
      </x:c>
      <x:c r="F39" s="5" t="str">
        <x:f>IF(C39="対象外",IF(LEN(TRIM(D39&amp;""))=0,"対象外","対象外・記入あり"),IF(C39="条件待ち","条件待ち",IF(LEN(TRIM(D39&amp;""))=0,IF(C39="任意","任意・未記入","未回答"),IF(TRUE,"回答済","入力確認"))))</x:f>
        <x:v>未回答</x:v>
      </x:c>
    </x:row>
    <x:row r="40" ht="132" customHeight="1">
      <x:c r="A40" s="5" t="str">
        <x:v>Q087</x:v>
      </x:c>
      <x:c r="B40" s="5" t="str">
        <x:v>毎月の生活費
毎月ではない主な支出と年間の金額・本人負担額を教えてください。</x:v>
      </x:c>
      <x:c r="C40" s="10" t="str">
        <x:f>"必須"</x:f>
        <x:v>必須</x:v>
      </x:c>
      <x:c r="D40" s="9"/>
      <x:c r="E40" s="11" t="str">
        <x:v>税金、住居更新料、車検、固定資産税、修繕など。給与天引き・事業経費は別と明記。月額欄に平均額で含めた場合はその旨を記載し重複を防いでください。</x:v>
      </x:c>
      <x:c r="F40" s="5" t="str">
        <x:f>IF(C40="対象外",IF(LEN(TRIM(D40&amp;""))=0,"対象外","対象外・記入あり"),IF(C40="条件待ち","条件待ち",IF(LEN(TRIM(D40&amp;""))=0,IF(C40="任意","任意・未記入","未回答"),IF(TRUE,"回答済","入力確認"))))</x:f>
        <x:v>未回答</x:v>
      </x:c>
    </x:row>
    <x:row r="41" ht="70" customHeight="1">
      <x:c r="A41" s="5" t="str">
        <x:v>Q088</x:v>
      </x:c>
      <x:c r="B41" s="5" t="str">
        <x:v>毎月の生活費
普段の1か月の家計はどの状態ですか？</x:v>
      </x:c>
      <x:c r="C41" s="10" t="str">
        <x:f>"必須"</x:f>
        <x:v>必須</x:v>
      </x:c>
      <x:c r="D41" s="9"/>
      <x:c r="E41" s="11" t="str"/>
      <x:c r="F41" s="5" t="str">
        <x:f>IF(C41="対象外",IF(LEN(TRIM(D41&amp;""))=0,"対象外","対象外・記入あり"),IF(C41="条件待ち","条件待ち",IF(LEN(TRIM(D41&amp;""))=0,IF(C41="任意","任意・未記入","未回答"),IF(OR(D41="黒字",D41="ほぼ収支均衡",D41="赤字",D41="把握していない"),"回答済","入力確認"))))</x:f>
        <x:v>未回答</x:v>
      </x:c>
    </x:row>
    <x:row r="42" ht="132" customHeight="1">
      <x:c r="A42" s="5" t="str">
        <x:v>Q089</x:v>
      </x:c>
      <x:c r="B42" s="5" t="str">
        <x:v>毎月の生活費
月の黒字・赤字の概算と、赤字を何で補っているかを教えてください。</x:v>
      </x:c>
      <x:c r="C42" s="10" t="str">
        <x:f>"必須"</x:f>
        <x:v>必須</x:v>
      </x:c>
      <x:c r="D42" s="9"/>
      <x:c r="E42" s="11" t="str">
        <x:v>不明の場合は不明。貯金取り崩し・家族援助・借入など。</x:v>
      </x:c>
      <x:c r="F42" s="5" t="str">
        <x:f>IF(C42="対象外",IF(LEN(TRIM(D42&amp;""))=0,"対象外","対象外・記入あり"),IF(C42="条件待ち","条件待ち",IF(LEN(TRIM(D42&amp;""))=0,IF(C42="任意","任意・未記入","未回答"),IF(TRUE,"回答済","入力確認"))))</x:f>
        <x:v>未回答</x:v>
      </x:c>
    </x:row>
    <x:row r="43" ht="132" customHeight="1">
      <x:c r="A43" s="5" t="str">
        <x:v>Q090</x:v>
      </x:c>
      <x:c r="B43" s="5" t="str">
        <x:v>毎月の生活費
削りたくない出費、節約している出費、負担に感じている出費を教えてください。</x:v>
      </x:c>
      <x:c r="C43" s="10" t="str">
        <x:f>"必須"</x:f>
        <x:v>必須</x:v>
      </x:c>
      <x:c r="D43" s="9"/>
      <x:c r="E43" s="11" t="str"/>
      <x:c r="F43" s="5" t="str">
        <x:f>IF(C43="対象外",IF(LEN(TRIM(D43&amp;""))=0,"対象外","対象外・記入あり"),IF(C43="条件待ち","条件待ち",IF(LEN(TRIM(D43&amp;""))=0,IF(C43="任意","任意・未記入","未回答"),IF(TRUE,"回答済","入力確認"))))</x:f>
        <x:v>未回答</x:v>
      </x:c>
    </x:row>
    <x:row r="44" ht="70" customHeight="1">
      <x:c r="A44" s="5" t="str">
        <x:v>Q091</x:v>
      </x:c>
      <x:c r="B44" s="5" t="str">
        <x:v>貯金・資産の変化
現在の現金・預貯金の合計額（円）</x:v>
      </x:c>
      <x:c r="C44" s="10" t="str">
        <x:f>"必須"</x:f>
        <x:v>必須</x:v>
      </x:c>
      <x:c r="D44" s="9"/>
      <x:c r="E44" s="11" t="str">
        <x:v>半角数字で記入。0円は「0」。概算可。把握していない場合は「不明」。</x:v>
      </x:c>
      <x:c r="F44" s="5" t="str">
        <x:f>IF(C44="対象外",IF(LEN(TRIM(D44&amp;""))=0,"対象外","対象外・記入あり"),IF(C44="条件待ち","条件待ち",IF(LEN(TRIM(D44&amp;""))=0,IF(C44="任意","任意・未記入","未回答"),IF(TRUE,"回答済","入力確認"))))</x:f>
        <x:v>未回答</x:v>
      </x:c>
    </x:row>
    <x:row r="45" ht="70" customHeight="1">
      <x:c r="A45" s="5" t="str">
        <x:v>Q092</x:v>
      </x:c>
      <x:c r="B45" s="5" t="str">
        <x:v>貯金・資産の変化
そのうち急な支出などに使える金額（円）</x:v>
      </x:c>
      <x:c r="C45" s="10" t="str">
        <x:f>"必須"</x:f>
        <x:v>必須</x:v>
      </x:c>
      <x:c r="D45" s="9"/>
      <x:c r="E45" s="11" t="str">
        <x:v>半角数字で記入。0円は「0」。概算可。把握していない場合は「不明」。前の合計額の内数。</x:v>
      </x:c>
      <x:c r="F45" s="5" t="str">
        <x:f>IF(C45="対象外",IF(LEN(TRIM(D45&amp;""))=0,"対象外","対象外・記入あり"),IF(C45="条件待ち","条件待ち",IF(LEN(TRIM(D45&amp;""))=0,IF(C45="任意","任意・未記入","未回答"),IF(TRUE,"回答済","入力確認"))))</x:f>
        <x:v>未回答</x:v>
      </x:c>
    </x:row>
    <x:row r="46" ht="70" customHeight="1">
      <x:c r="A46" s="5" t="str">
        <x:v>Q093</x:v>
      </x:c>
      <x:c r="B46" s="5" t="str">
        <x:v>貯金・資産の変化
毎月、預貯金に回している金額（円）</x:v>
      </x:c>
      <x:c r="C46" s="10" t="str">
        <x:f>"必須"</x:f>
        <x:v>必須</x:v>
      </x:c>
      <x:c r="D46" s="9"/>
      <x:c r="E46" s="11" t="str">
        <x:v>半角数字で記入。0円は「0」。概算可。把握していない場合は「不明」。投資積立は含めない。</x:v>
      </x:c>
      <x:c r="F46" s="5" t="str">
        <x:f>IF(C46="対象外",IF(LEN(TRIM(D46&amp;""))=0,"対象外","対象外・記入あり"),IF(C46="条件待ち","条件待ち",IF(LEN(TRIM(D46&amp;""))=0,IF(C46="任意","任意・未記入","未回答"),IF(TRUE,"回答済","入力確認"))))</x:f>
        <x:v>未回答</x:v>
      </x:c>
    </x:row>
    <x:row r="47" ht="70" customHeight="1">
      <x:c r="A47" s="5" t="str">
        <x:v>Q094</x:v>
      </x:c>
      <x:c r="B47" s="5" t="str">
        <x:v>貯金・資産の変化
毎月、預貯金を取り崩している金額（円）</x:v>
      </x:c>
      <x:c r="C47" s="10" t="str">
        <x:f>"必須"</x:f>
        <x:v>必須</x:v>
      </x:c>
      <x:c r="D47" s="9"/>
      <x:c r="E47" s="11" t="str">
        <x:v>半角数字で記入。0円は「0」。概算可。把握していない場合は「不明」。取り崩していなければ0。</x:v>
      </x:c>
      <x:c r="F47" s="5" t="str">
        <x:f>IF(C47="対象外",IF(LEN(TRIM(D47&amp;""))=0,"対象外","対象外・記入あり"),IF(C47="条件待ち","条件待ち",IF(LEN(TRIM(D47&amp;""))=0,IF(C47="任意","任意・未記入","未回答"),IF(TRUE,"回答済","入力確認"))))</x:f>
        <x:v>未回答</x:v>
      </x:c>
    </x:row>
    <x:row r="48" ht="132" customHeight="1">
      <x:c r="A48" s="5" t="str">
        <x:v>Q095</x:v>
      </x:c>
      <x:c r="B48" s="5" t="str">
        <x:v>貯金・資産の変化
主な年齢・時期ごとの貯金額と、増減した理由を教えてください。</x:v>
      </x:c>
      <x:c r="C48" s="10" t="str">
        <x:f>"必須"</x:f>
        <x:v>必須</x:v>
      </x:c>
      <x:c r="D48" s="9"/>
      <x:c r="E48" s="11" t="str">
        <x:v>現在に至る推移が分かるように、覚えている範囲で複数の時点を記入。</x:v>
      </x:c>
      <x:c r="F48" s="5" t="str">
        <x:f>IF(C48="対象外",IF(LEN(TRIM(D48&amp;""))=0,"対象外","対象外・記入あり"),IF(C48="条件待ち","条件待ち",IF(LEN(TRIM(D48&amp;""))=0,IF(C48="任意","任意・未記入","未回答"),IF(TRUE,"回答済","入力確認"))))</x:f>
        <x:v>未回答</x:v>
      </x:c>
    </x:row>
    <x:row r="49" ht="132" customHeight="1">
      <x:c r="A49" s="5" t="str">
        <x:v>Q096</x:v>
      </x:c>
      <x:c r="B49" s="5" t="str">
        <x:v>貯金・資産の変化
これまでで最も大きかった支出、その金額、生活への影響を教えてください。</x:v>
      </x:c>
      <x:c r="C49" s="10" t="str">
        <x:f>"必須"</x:f>
        <x:v>必須</x:v>
      </x:c>
      <x:c r="D49" s="9"/>
      <x:c r="E49" s="11" t="str"/>
      <x:c r="F49" s="5" t="str">
        <x:f>IF(C49="対象外",IF(LEN(TRIM(D49&amp;""))=0,"対象外","対象外・記入あり"),IF(C49="条件待ち","条件待ち",IF(LEN(TRIM(D49&amp;""))=0,IF(C49="任意","任意・未記入","未回答"),IF(TRUE,"回答済","入力確認"))))</x:f>
        <x:v>未回答</x:v>
      </x:c>
    </x:row>
    <x:row r="50" ht="70" customHeight="1">
      <x:c r="A50" s="5" t="str">
        <x:v>Q097</x:v>
      </x:c>
      <x:c r="B50" s="5" t="str">
        <x:v>貯金・資産の変化
相続・贈与・家族の援助など、資産形成に影響した出来事はありますか？</x:v>
      </x:c>
      <x:c r="C50" s="10" t="str">
        <x:f>"必須"</x:f>
        <x:v>必須</x:v>
      </x:c>
      <x:c r="D50" s="9"/>
      <x:c r="E50" s="11" t="str"/>
      <x:c r="F50" s="5" t="str">
        <x:f>IF(C50="対象外",IF(LEN(TRIM(D50&amp;""))=0,"対象外","対象外・記入あり"),IF(C50="条件待ち","条件待ち",IF(LEN(TRIM(D50&amp;""))=0,IF(C50="任意","任意・未記入","未回答"),IF(OR(D50="ある",D50="ない"),"回答済","入力確認"))))</x:f>
        <x:v>未回答</x:v>
      </x:c>
    </x:row>
    <x:row r="51" ht="132" customHeight="1">
      <x:c r="A51" s="5" t="str">
        <x:v>Q098</x:v>
      </x:c>
      <x:c r="B51" s="5" t="str">
        <x:v>資産形成に影響した援助等
出来事ごとに、時期・概算額・どのように使ったかを教えてください。</x:v>
      </x:c>
      <x:c r="C51" s="10" t="str">
        <x:f>IF('03 家計・資産'!$C$50="対象外","対象外",IF('03 家計・資産'!$F$50&lt;&gt;"回答済","条件待ち",IF(OR('03 家計・資産'!$D$50="ある"),"必須","対象外")))</x:f>
        <x:v>条件待ち</x:v>
      </x:c>
      <x:c r="D51" s="9"/>
      <x:c r="E51" s="11" t="str">
        <x:v>回答対象：Q097が「ある」。
相手の氏名や住所は不要。</x:v>
      </x:c>
      <x:c r="F51" s="5" t="str">
        <x:f>IF(C51="対象外",IF(LEN(TRIM(D51&amp;""))=0,"対象外","対象外・記入あり"),IF(C51="条件待ち","条件待ち",IF(LEN(TRIM(D51&amp;""))=0,IF(C51="任意","任意・未記入","未回答"),IF(TRUE,"回答済","入力確認"))))</x:f>
        <x:v>条件待ち</x:v>
      </x:c>
    </x:row>
    <x:row r="52" ht="70" customHeight="1">
      <x:c r="A52" s="5" t="str">
        <x:v>Q099</x:v>
      </x:c>
      <x:c r="B52" s="5" t="str">
        <x:v>投資経験
投資経験はありますか？</x:v>
      </x:c>
      <x:c r="C52" s="10" t="str">
        <x:f>"必須"</x:f>
        <x:v>必須</x:v>
      </x:c>
      <x:c r="D52" s="9"/>
      <x:c r="E52" s="11" t="str"/>
      <x:c r="F52" s="5" t="str">
        <x:f>IF(C52="対象外",IF(LEN(TRIM(D52&amp;""))=0,"対象外","対象外・記入あり"),IF(C52="条件待ち","条件待ち",IF(LEN(TRIM(D52&amp;""))=0,IF(C52="任意","任意・未記入","未回答"),IF(OR(D52="現在している",D52="過去にしていた",D52="経験なし"),"回答済","入力確認"))))</x:f>
        <x:v>未回答</x:v>
      </x:c>
    </x:row>
    <x:row r="53" ht="132" customHeight="1">
      <x:c r="A53" s="5" t="str">
        <x:v>Q100</x:v>
      </x:c>
      <x:c r="B53" s="5" t="str">
        <x:v>投資の詳細
利用している・利用していた制度や口座</x:v>
      </x:c>
      <x:c r="C53" s="10" t="str">
        <x:f>IF('03 家計・資産'!$C$52="対象外","対象外",IF('03 家計・資産'!$F$52&lt;&gt;"回答済","条件待ち",IF(OR('03 家計・資産'!$D$52="現在している",'03 家計・資産'!$D$52="過去にしていた"),"必須","対象外")))</x:f>
        <x:v>条件待ち</x:v>
      </x:c>
      <x:c r="D53" s="9"/>
      <x:c r="E53" s="11" t="str">
        <x:v>回答対象：Q099が「現在している／過去にしていた」。
該当するものをすべて記入：NISA／iDeCo／課税口座／その他／該当する制度・口座なし／不明</x:v>
      </x:c>
      <x:c r="F53" s="5" t="str">
        <x:f>IF(C53="対象外",IF(LEN(TRIM(D53&amp;""))=0,"対象外","対象外・記入あり"),IF(C53="条件待ち","条件待ち",IF(LEN(TRIM(D53&amp;""))=0,IF(C53="任意","任意・未記入","未回答"),IF(TRUE,"回答済","入力確認"))))</x:f>
        <x:v>条件待ち</x:v>
      </x:c>
    </x:row>
    <x:row r="54" ht="132" customHeight="1">
      <x:c r="A54" s="5" t="str">
        <x:v>Q101</x:v>
      </x:c>
      <x:c r="B54" s="5" t="str">
        <x:v>投資の詳細
投資対象（複数選択可）</x:v>
      </x:c>
      <x:c r="C54" s="10" t="str">
        <x:f>IF('03 家計・資産'!$C$52="対象外","対象外",IF('03 家計・資産'!$F$52&lt;&gt;"回答済","条件待ち",IF(OR('03 家計・資産'!$D$52="現在している",'03 家計・資産'!$D$52="過去にしていた"),"必須","対象外")))</x:f>
        <x:v>条件待ち</x:v>
      </x:c>
      <x:c r="D54" s="9"/>
      <x:c r="E54" s="11" t="str">
        <x:v>回答対象：Q099が「現在している／過去にしていた」。
該当するものをすべて記入：投資信託／株式／債券／不動産／暗号資産／FX／その他</x:v>
      </x:c>
      <x:c r="F54" s="5" t="str">
        <x:f>IF(C54="対象外",IF(LEN(TRIM(D54&amp;""))=0,"対象外","対象外・記入あり"),IF(C54="条件待ち","条件待ち",IF(LEN(TRIM(D54&amp;""))=0,IF(C54="任意","任意・未記入","未回答"),IF(TRUE,"回答済","入力確認"))))</x:f>
        <x:v>条件待ち</x:v>
      </x:c>
    </x:row>
    <x:row r="55" ht="132" customHeight="1">
      <x:c r="A55" s="5" t="str">
        <x:v>Q102</x:v>
      </x:c>
      <x:c r="B55" s="5" t="str">
        <x:v>投資の詳細
投資対象ごとに、開始時期・現在保有分の取得額・現在の評価額・評価損益・毎月の積立額を教えてください。</x:v>
      </x:c>
      <x:c r="C55" s="10" t="str">
        <x:f>IF('03 家計・資産'!$C$52="対象外","対象外",IF('03 家計・資産'!$F$52&lt;&gt;"回答済","条件待ち",IF(OR('03 家計・資産'!$D$52="現在している",'03 家計・資産'!$D$52="過去にしていた"),"必須","対象外")))</x:f>
        <x:v>条件待ち</x:v>
      </x:c>
      <x:c r="D55" s="9"/>
      <x:c r="E55" s="11" t="str">
        <x:v>回答対象：Q099が「現在している／過去にしていた」。
円で記入。過去のみの場合、現在保有なし・0円と明記。不明な項目は不明。制度名と投資対象を区別。</x:v>
      </x:c>
      <x:c r="F55" s="5" t="str">
        <x:f>IF(C55="対象外",IF(LEN(TRIM(D55&amp;""))=0,"対象外","対象外・記入あり"),IF(C55="条件待ち","条件待ち",IF(LEN(TRIM(D55&amp;""))=0,IF(C55="任意","任意・未記入","未回答"),IF(TRUE,"回答済","入力確認"))))</x:f>
        <x:v>条件待ち</x:v>
      </x:c>
    </x:row>
    <x:row r="56" ht="132" customHeight="1">
      <x:c r="A56" s="5" t="str">
        <x:v>Q103</x:v>
      </x:c>
      <x:c r="B56" s="5" t="str">
        <x:v>投資の詳細
売却等で確定した利益・損失を教えてください。</x:v>
      </x:c>
      <x:c r="C56" s="10" t="str">
        <x:f>IF('03 家計・資産'!$C$52="対象外","対象外",IF('03 家計・資産'!$F$52&lt;&gt;"回答済","条件待ち",IF(OR('03 家計・資産'!$D$52="現在している",'03 家計・資産'!$D$52="過去にしていた"),"必須","対象外")))</x:f>
        <x:v>条件待ち</x:v>
      </x:c>
      <x:c r="D56" s="9"/>
      <x:c r="E56" s="11" t="str">
        <x:v>回答対象：Q099が「現在している／過去にしていた」。
期間と金額。評価損益とは別。確定なしは0円。配当・家賃等の収入も別と分かるように記載。</x:v>
      </x:c>
      <x:c r="F56" s="5" t="str">
        <x:f>IF(C56="対象外",IF(LEN(TRIM(D56&amp;""))=0,"対象外","対象外・記入あり"),IF(C56="条件待ち","条件待ち",IF(LEN(TRIM(D56&amp;""))=0,IF(C56="任意","任意・未記入","未回答"),IF(TRUE,"回答済","入力確認"))))</x:f>
        <x:v>条件待ち</x:v>
      </x:c>
    </x:row>
    <x:row r="57" ht="132" customHeight="1">
      <x:c r="A57" s="5" t="str">
        <x:v>Q104</x:v>
      </x:c>
      <x:c r="B57" s="5" t="str">
        <x:v>投資の詳細
投資を始めた理由、成功・失敗、その後変えたことを教えてください。</x:v>
      </x:c>
      <x:c r="C57" s="10" t="str">
        <x:f>IF('03 家計・資産'!$C$52="対象外","対象外",IF('03 家計・資産'!$F$52&lt;&gt;"回答済","条件待ち",IF(OR('03 家計・資産'!$D$52="現在している",'03 家計・資産'!$D$52="過去にしていた"),"必須","対象外")))</x:f>
        <x:v>条件待ち</x:v>
      </x:c>
      <x:c r="D57" s="9"/>
      <x:c r="E57" s="11" t="str">
        <x:v>回答対象：Q099が「現在している／過去にしていた」。
特に成功や失敗がなければ、その旨を記入。</x:v>
      </x:c>
      <x:c r="F57" s="5" t="str">
        <x:f>IF(C57="対象外",IF(LEN(TRIM(D57&amp;""))=0,"対象外","対象外・記入あり"),IF(C57="条件待ち","条件待ち",IF(LEN(TRIM(D57&amp;""))=0,IF(C57="任意","任意・未記入","未回答"),IF(TRUE,"回答済","入力確認"))))</x:f>
        <x:v>条件待ち</x:v>
      </x:c>
    </x:row>
    <x:row r="58" ht="70" customHeight="1">
      <x:c r="A58" s="5" t="str">
        <x:v>Q105</x:v>
      </x:c>
      <x:c r="B58" s="5" t="str">
        <x:v>現在の借入・返済
現在、返済中の借入はありますか？</x:v>
      </x:c>
      <x:c r="C58" s="10" t="str">
        <x:f>"必須"</x:f>
        <x:v>必須</x:v>
      </x:c>
      <x:c r="D58" s="9"/>
      <x:c r="E58" s="11" t="str"/>
      <x:c r="F58" s="5" t="str">
        <x:f>IF(C58="対象外",IF(LEN(TRIM(D58&amp;""))=0,"対象外","対象外・記入あり"),IF(C58="条件待ち","条件待ち",IF(LEN(TRIM(D58&amp;""))=0,IF(C58="任意","任意・未記入","未回答"),IF(OR(D58="ある",D58="ない"),"回答済","入力確認"))))</x:f>
        <x:v>未回答</x:v>
      </x:c>
    </x:row>
    <x:row r="59" ht="132" customHeight="1">
      <x:c r="A59" s="5" t="str">
        <x:v>Q106</x:v>
      </x:c>
      <x:c r="B59" s="5" t="str">
        <x:v>現在の借入の詳細
借入の種類</x:v>
      </x:c>
      <x:c r="C59" s="10" t="str">
        <x:f>IF('03 家計・資産'!$C$58="対象外","対象外",IF('03 家計・資産'!$F$58&lt;&gt;"回答済","条件待ち",IF(OR('03 家計・資産'!$D$58="ある"),"必須","対象外")))</x:f>
        <x:v>条件待ち</x:v>
      </x:c>
      <x:c r="D59" s="9"/>
      <x:c r="E59" s="11" t="str">
        <x:v>回答対象：Q105が「ある」。
該当するものをすべて記入：住宅ローン／車・バイクのローン／奨学金／教育ローン／カード分割・リボ払い／カードローン・消費者金融／事業資金／家族・知人から／その他</x:v>
      </x:c>
      <x:c r="F59" s="5" t="str">
        <x:f>IF(C59="対象外",IF(LEN(TRIM(D59&amp;""))=0,"対象外","対象外・記入あり"),IF(C59="条件待ち","条件待ち",IF(LEN(TRIM(D59&amp;""))=0,IF(C59="任意","任意・未記入","未回答"),IF(TRUE,"回答済","入力確認"))))</x:f>
        <x:v>条件待ち</x:v>
      </x:c>
    </x:row>
    <x:row r="60" ht="132" customHeight="1">
      <x:c r="A60" s="5" t="str">
        <x:v>Q107</x:v>
      </x:c>
      <x:c r="B60" s="5" t="str">
        <x:v>現在の借入の詳細
借入ごとに、目的・当初の借入額・残高・月返済額・金利・完済予定を教えてください。</x:v>
      </x:c>
      <x:c r="C60" s="10" t="str">
        <x:f>IF('03 家計・資産'!$C$58="対象外","対象外",IF('03 家計・資産'!$F$58&lt;&gt;"回答済","条件待ち",IF(OR('03 家計・資産'!$D$58="ある"),"必須","対象外")))</x:f>
        <x:v>条件待ち</x:v>
      </x:c>
      <x:c r="D60" s="9"/>
      <x:c r="E60" s="11" t="str">
        <x:v>回答対象：Q105が「ある」。
借入先名は不要。金利など把握していない項目は不明。住宅ローンの月返済額は住居費と同じ金額で、集計時は二重計上しません。事業借入は個人返済と事業返済を区別。</x:v>
      </x:c>
      <x:c r="F60" s="5" t="str">
        <x:f>IF(C60="対象外",IF(LEN(TRIM(D60&amp;""))=0,"対象外","対象外・記入あり"),IF(C60="条件待ち","条件待ち",IF(LEN(TRIM(D60&amp;""))=0,IF(C60="任意","任意・未記入","未回答"),IF(TRUE,"回答済","入力確認"))))</x:f>
        <x:v>条件待ち</x:v>
      </x:c>
    </x:row>
    <x:row r="61" ht="132" customHeight="1">
      <x:c r="A61" s="5" t="str">
        <x:v>Q108</x:v>
      </x:c>
      <x:c r="B61" s="5" t="str">
        <x:v>現在の借入の詳細
借入が日常の生活や気持ちに与えている影響を教えてください。</x:v>
      </x:c>
      <x:c r="C61" s="10" t="str">
        <x:f>IF('03 家計・資産'!$C$58="対象外","対象外",IF('03 家計・資産'!$F$58&lt;&gt;"回答済","条件待ち",IF(OR('03 家計・資産'!$D$58="ある"),"必須","対象外")))</x:f>
        <x:v>条件待ち</x:v>
      </x:c>
      <x:c r="D61" s="9"/>
      <x:c r="E61" s="11" t="str">
        <x:v>回答対象：Q105が「ある」。
</x:v>
      </x:c>
      <x:c r="F61" s="5" t="str">
        <x:f>IF(C61="対象外",IF(LEN(TRIM(D61&amp;""))=0,"対象外","対象外・記入あり"),IF(C61="条件待ち","条件待ち",IF(LEN(TRIM(D61&amp;""))=0,IF(C61="任意","任意・未記入","未回答"),IF(TRUE,"回答済","入力確認"))))</x:f>
        <x:v>条件待ち</x:v>
      </x:c>
    </x:row>
    <x:row r="62" ht="70" customHeight="1">
      <x:c r="A62" s="5" t="str">
        <x:v>Q109</x:v>
      </x:c>
      <x:c r="B62" s="5" t="str">
        <x:v>過去の借金・返済の経験
過去の借金の完済、または返済に困った経験はありますか？</x:v>
      </x:c>
      <x:c r="C62" s="10" t="str">
        <x:f>"必須"</x:f>
        <x:v>必須</x:v>
      </x:c>
      <x:c r="D62" s="9"/>
      <x:c r="E62" s="11" t="str"/>
      <x:c r="F62" s="5" t="str">
        <x:f>IF(C62="対象外",IF(LEN(TRIM(D62&amp;""))=0,"対象外","対象外・記入あり"),IF(C62="条件待ち","条件待ち",IF(LEN(TRIM(D62&amp;""))=0,IF(C62="任意","任意・未記入","未回答"),IF(OR(D62="ある",D62="ない"),"回答済","入力確認"))))</x:f>
        <x:v>未回答</x:v>
      </x:c>
    </x:row>
    <x:row r="63" ht="132" customHeight="1">
      <x:c r="A63" s="5" t="str">
        <x:v>Q110</x:v>
      </x:c>
      <x:c r="B63" s="5" t="str">
        <x:v>過去の借金経験の詳細
当時の年代・理由・借入額・返済状況・生活への影響・対応・現在への影響を教えてください。</x:v>
      </x:c>
      <x:c r="C63" s="10" t="str">
        <x:f>IF('03 家計・資産'!$C$62="対象外","対象外",IF('03 家計・資産'!$F$62&lt;&gt;"回答済","条件待ち",IF(OR('03 家計・資産'!$D$62="ある"),"必須","対象外")))</x:f>
        <x:v>条件待ち</x:v>
      </x:c>
      <x:c r="D63" s="9"/>
      <x:c r="E63" s="11" t="str">
        <x:v>回答対象：Q109が「ある」。
当時の年齢・状況／起きたこと／考えたことや気持ち／取った行動／結果／今振り返って思うこと、の順で具体的に教えてください。</x:v>
      </x:c>
      <x:c r="F63" s="5" t="str">
        <x:f>IF(C63="対象外",IF(LEN(TRIM(D63&amp;""))=0,"対象外","対象外・記入あり"),IF(C63="条件待ち","条件待ち",IF(LEN(TRIM(D63&amp;""))=0,IF(C63="任意","任意・未記入","未回答"),IF(TRUE,"回答済","入力確認"))))</x:f>
        <x:v>条件待ち</x:v>
      </x:c>
    </x:row>
    <x:row r="64" ht="70" customHeight="1">
      <x:c r="A64" s="5" t="str">
        <x:v>Q111</x:v>
      </x:c>
      <x:c r="B64" s="5" t="str">
        <x:v>起業・事業経験
起業・独立・事業運営の経験はありますか？</x:v>
      </x:c>
      <x:c r="C64" s="10" t="str">
        <x:f>"必須"</x:f>
        <x:v>必須</x:v>
      </x:c>
      <x:c r="D64" s="9"/>
      <x:c r="E64" s="11" t="str"/>
      <x:c r="F64" s="5" t="str">
        <x:f>IF(C64="対象外",IF(LEN(TRIM(D64&amp;""))=0,"対象外","対象外・記入あり"),IF(C64="条件待ち","条件待ち",IF(LEN(TRIM(D64&amp;""))=0,IF(C64="任意","任意・未記入","未回答"),IF(OR(D64="ある",D64="ない"),"回答済","入力確認"))))</x:f>
        <x:v>未回答</x:v>
      </x:c>
    </x:row>
    <x:row r="65" ht="132" customHeight="1">
      <x:c r="A65" s="5" t="str">
        <x:v>Q112</x:v>
      </x:c>
      <x:c r="B65" s="5" t="str">
        <x:v>事業の経験
事業ごとに、内容・開始時の年齢・自己資金・借入・運営期間・現在の状況を教えてください。</x:v>
      </x:c>
      <x:c r="C65" s="10" t="str">
        <x:f>IF('03 家計・資産'!$C$64="対象外","対象外",IF('03 家計・資産'!$F$64&lt;&gt;"回答済","条件待ち",IF(OR('03 家計・資産'!$D$64="ある"),"必須","対象外")))</x:f>
        <x:v>条件待ち</x:v>
      </x:c>
      <x:c r="D65" s="9"/>
      <x:c r="E65" s="11" t="str">
        <x:v>回答対象：Q111が「ある」。
会社名や店舗名は不要。</x:v>
      </x:c>
      <x:c r="F65" s="5" t="str">
        <x:f>IF(C65="対象外",IF(LEN(TRIM(D65&amp;""))=0,"対象外","対象外・記入あり"),IF(C65="条件待ち","条件待ち",IF(LEN(TRIM(D65&amp;""))=0,IF(C65="任意","任意・未記入","未回答"),IF(TRUE,"回答済","入力確認"))))</x:f>
        <x:v>条件待ち</x:v>
      </x:c>
    </x:row>
    <x:row r="66" ht="70" customHeight="1">
      <x:c r="A66" s="5" t="str">
        <x:v>Q113</x:v>
      </x:c>
      <x:c r="B66" s="5" t="str">
        <x:v>事業の経験
事業で失敗したと感じる経験はありますか？</x:v>
      </x:c>
      <x:c r="C66" s="10" t="str">
        <x:f>IF('03 家計・資産'!$C$64="対象外","対象外",IF('03 家計・資産'!$F$64&lt;&gt;"回答済","条件待ち",IF(OR('03 家計・資産'!$D$64="ある"),"必須","対象外")))</x:f>
        <x:v>条件待ち</x:v>
      </x:c>
      <x:c r="D66" s="9"/>
      <x:c r="E66" s="11" t="str">
        <x:v>回答対象：Q111が「ある」。
</x:v>
      </x:c>
      <x:c r="F66" s="5" t="str">
        <x:f>IF(C66="対象外",IF(LEN(TRIM(D66&amp;""))=0,"対象外","対象外・記入あり"),IF(C66="条件待ち","条件待ち",IF(LEN(TRIM(D66&amp;""))=0,IF(C66="任意","任意・未記入","未回答"),IF(OR(D66="ある",D66="ない"),"回答済","入力確認"))))</x:f>
        <x:v>条件待ち</x:v>
      </x:c>
    </x:row>
    <x:row r="67" ht="132" customHeight="1">
      <x:c r="A67" s="5" t="str">
        <x:v>Q114</x:v>
      </x:c>
      <x:c r="B67" s="5" t="str">
        <x:v>事業の失敗とその後
起きたこと・損失の概算・ご自身で考える原因・生活への影響・その後の行動を教えてください。</x:v>
      </x:c>
      <x:c r="C67" s="10" t="str">
        <x:f>IF('03 家計・資産'!$C$64="対象外","対象外",IF('03 家計・資産'!$F$64&lt;&gt;"回答済","条件待ち",IF(OR('03 家計・資産'!$D$64="ある"),IF('03 家計・資産'!$C$66="対象外","対象外",IF('03 家計・資産'!$F$66&lt;&gt;"回答済","条件待ち",IF(OR('03 家計・資産'!$D$66="ある"),"必須","対象外"))),"対象外")))</x:f>
        <x:v>条件待ち</x:v>
      </x:c>
      <x:c r="D67" s="9"/>
      <x:c r="E67" s="11" t="str">
        <x:v>回答対象：Q111が「ある」、Q113が「ある」。
当時の年齢・状況／起きたこと／考えたことや気持ち／取った行動／結果／今振り返って思うこと、の順で具体的に教えてください。</x:v>
      </x:c>
      <x:c r="F67" s="5" t="str">
        <x:f>IF(C67="対象外",IF(LEN(TRIM(D67&amp;""))=0,"対象外","対象外・記入あり"),IF(C67="条件待ち","条件待ち",IF(LEN(TRIM(D67&amp;""))=0,IF(C67="任意","任意・未記入","未回答"),IF(TRUE,"回答済","入力確認"))))</x:f>
        <x:v>条件待ち</x:v>
      </x:c>
    </x:row>
    <x:row r="68" ht="70" customHeight="1">
      <x:c r="A68" s="5" t="str">
        <x:v>Q115</x:v>
      </x:c>
      <x:c r="B68" s="5" t="str">
        <x:v>保険・年金
加入している公的医療保険</x:v>
      </x:c>
      <x:c r="C68" s="10" t="str">
        <x:f>"必須"</x:f>
        <x:v>必須</x:v>
      </x:c>
      <x:c r="D68" s="9"/>
      <x:c r="E68" s="11" t="str"/>
      <x:c r="F68" s="5" t="str">
        <x:f>IF(C68="対象外",IF(LEN(TRIM(D68&amp;""))=0,"対象外","対象外・記入あり"),IF(C68="条件待ち","条件待ち",IF(LEN(TRIM(D68&amp;""))=0,IF(C68="任意","任意・未記入","未回答"),IF(OR(D68="勤務先の健康保険",D68="国民健康保険",D68="家族の扶養",D68="後期高齢者医療制度",D68="その他",D68="加入していない",D68="不明"),"回答済","入力確認"))))</x:f>
        <x:v>未回答</x:v>
      </x:c>
    </x:row>
    <x:row r="69" ht="132" customHeight="1">
      <x:c r="A69" s="5" t="str">
        <x:v>Q116</x:v>
      </x:c>
      <x:c r="B69" s="5" t="str">
        <x:v>保険・年金
公的年金の状況（複数選択可）</x:v>
      </x:c>
      <x:c r="C69" s="10" t="str">
        <x:f>"必須"</x:f>
        <x:v>必須</x:v>
      </x:c>
      <x:c r="D69" s="9"/>
      <x:c r="E69" s="11" t="str">
        <x:v>
該当するものをすべて記入：国民年金を支払っている／厚生年金に加入している／第3号被保険者／免除・猶予中／受給中／支払い・受給なし／その他／不明</x:v>
      </x:c>
      <x:c r="F69" s="5" t="str">
        <x:f>IF(C69="対象外",IF(LEN(TRIM(D69&amp;""))=0,"対象外","対象外・記入あり"),IF(C69="条件待ち","条件待ち",IF(LEN(TRIM(D69&amp;""))=0,IF(C69="任意","任意・未記入","未回答"),IF(TRUE,"回答済","入力確認"))))</x:f>
        <x:v>未回答</x:v>
      </x:c>
    </x:row>
    <x:row r="70" ht="70" customHeight="1">
      <x:c r="A70" s="5" t="str">
        <x:v>Q117</x:v>
      </x:c>
      <x:c r="B70" s="5" t="str">
        <x:v>保険・年金
公的医療保険の本人負担月額と支払い方法</x:v>
      </x:c>
      <x:c r="C70" s="10" t="str">
        <x:f>"必須"</x:f>
        <x:v>必須</x:v>
      </x:c>
      <x:c r="D70" s="9"/>
      <x:c r="E70" s="11" t="str">
        <x:v>○円／給与天引き・口座振替等。0円・不明も可。手取り収入から既に引かれた金額は支出合計に再加算しません。</x:v>
      </x:c>
      <x:c r="F70" s="5" t="str">
        <x:f>IF(C70="対象外",IF(LEN(TRIM(D70&amp;""))=0,"対象外","対象外・記入あり"),IF(C70="条件待ち","条件待ち",IF(LEN(TRIM(D70&amp;""))=0,IF(C70="任意","任意・未記入","未回答"),IF(TRUE,"回答済","入力確認"))))</x:f>
        <x:v>未回答</x:v>
      </x:c>
    </x:row>
    <x:row r="71" ht="70" customHeight="1">
      <x:c r="A71" s="5" t="str">
        <x:v>Q118</x:v>
      </x:c>
      <x:c r="B71" s="5" t="str">
        <x:v>保険・年金
公的年金の本人負担月額と支払い方法</x:v>
      </x:c>
      <x:c r="C71" s="10" t="str">
        <x:f>"必須"</x:f>
        <x:v>必須</x:v>
      </x:c>
      <x:c r="D71" s="9"/>
      <x:c r="E71" s="11" t="str">
        <x:v>○円／給与天引き・口座振替等。0円・不明も可。</x:v>
      </x:c>
      <x:c r="F71" s="5" t="str">
        <x:f>IF(C71="対象外",IF(LEN(TRIM(D71&amp;""))=0,"対象外","対象外・記入あり"),IF(C71="条件待ち","条件待ち",IF(LEN(TRIM(D71&amp;""))=0,IF(C71="任意","任意・未記入","未回答"),IF(TRUE,"回答済","入力確認"))))</x:f>
        <x:v>未回答</x:v>
      </x:c>
    </x:row>
    <x:row r="72" ht="70" customHeight="1">
      <x:c r="A72" s="5" t="str">
        <x:v>Q119</x:v>
      </x:c>
      <x:c r="B72" s="5" t="str">
        <x:v>保険・年金
受け取る公的年金の月平均額</x:v>
      </x:c>
      <x:c r="C72" s="10" t="str">
        <x:f>"必須"</x:f>
        <x:v>必須</x:v>
      </x:c>
      <x:c r="D72" s="9"/>
      <x:c r="E72" s="11" t="str">
        <x:v>受給なしは0円。収入欄に含めた場合はその旨を記入。</x:v>
      </x:c>
      <x:c r="F72" s="5" t="str">
        <x:f>IF(C72="対象外",IF(LEN(TRIM(D72&amp;""))=0,"対象外","対象外・記入あり"),IF(C72="条件待ち","条件待ち",IF(LEN(TRIM(D72&amp;""))=0,IF(C72="任意","任意・未記入","未回答"),IF(TRUE,"回答済","入力確認"))))</x:f>
        <x:v>未回答</x:v>
      </x:c>
    </x:row>
    <x:row r="73" ht="70" customHeight="1">
      <x:c r="A73" s="5" t="str">
        <x:v>Q120</x:v>
      </x:c>
      <x:c r="B73" s="5" t="str">
        <x:v>保険・年金
民間保険に加入していますか？</x:v>
      </x:c>
      <x:c r="C73" s="10" t="str">
        <x:f>"必須"</x:f>
        <x:v>必須</x:v>
      </x:c>
      <x:c r="D73" s="9"/>
      <x:c r="E73" s="11" t="str"/>
      <x:c r="F73" s="5" t="str">
        <x:f>IF(C73="対象外",IF(LEN(TRIM(D73&amp;""))=0,"対象外","対象外・記入あり"),IF(C73="条件待ち","条件待ち",IF(LEN(TRIM(D73&amp;""))=0,IF(C73="任意","任意・未記入","未回答"),IF(OR(D73="加入している",D73="加入していない"),"回答済","入力確認"))))</x:f>
        <x:v>未回答</x:v>
      </x:c>
    </x:row>
    <x:row r="74" ht="132" customHeight="1">
      <x:c r="A74" s="5" t="str">
        <x:v>Q121</x:v>
      </x:c>
      <x:c r="B74" s="5" t="str">
        <x:v>民間保険の詳細
保険ごとに、種類・加入時期・保障の概要・月額または年額保険料・支払っている人を教えてください。</x:v>
      </x:c>
      <x:c r="C74" s="10" t="str">
        <x:f>IF('03 家計・資産'!$C$73="対象外","対象外",IF('03 家計・資産'!$F$73&lt;&gt;"回答済","条件待ち",IF(OR('03 家計・資産'!$D$73="加入している"),"必須","対象外")))</x:f>
        <x:v>条件待ち</x:v>
      </x:c>
      <x:c r="D74" s="9"/>
      <x:c r="E74" s="11" t="str">
        <x:v>回答対象：Q120が「加入している」。
生命・医療・がん・就業不能・個人年金・火災・自動車・ペットなど。会社名・商品名・証券番号不要。費用を他の欄に含めた場合は明記。</x:v>
      </x:c>
      <x:c r="F74" s="5" t="str">
        <x:f>IF(C74="対象外",IF(LEN(TRIM(D74&amp;""))=0,"対象外","対象外・記入あり"),IF(C74="条件待ち","条件待ち",IF(LEN(TRIM(D74&amp;""))=0,IF(C74="任意","任意・未記入","未回答"),IF(TRUE,"回答済","入力確認"))))</x:f>
        <x:v>条件待ち</x:v>
      </x:c>
    </x:row>
    <x:row r="75" ht="132" customHeight="1">
      <x:c r="A75" s="5" t="str">
        <x:v>Q122</x:v>
      </x:c>
      <x:c r="B75" s="5" t="str">
        <x:v>民間保険の詳細
加入理由と、保険料を負担に感じているかを教えてください。</x:v>
      </x:c>
      <x:c r="C75" s="10" t="str">
        <x:f>IF('03 家計・資産'!$C$73="対象外","対象外",IF('03 家計・資産'!$F$73&lt;&gt;"回答済","条件待ち",IF(OR('03 家計・資産'!$D$73="加入している"),"必須","対象外")))</x:f>
        <x:v>条件待ち</x:v>
      </x:c>
      <x:c r="D75" s="9"/>
      <x:c r="E75" s="11" t="str">
        <x:v>回答対象：Q120が「加入している」。
</x:v>
      </x:c>
      <x:c r="F75" s="5" t="str">
        <x:f>IF(C75="対象外",IF(LEN(TRIM(D75&amp;""))=0,"対象外","対象外・記入あり"),IF(C75="条件待ち","条件待ち",IF(LEN(TRIM(D75&amp;""))=0,IF(C75="任意","任意・未記入","未回答"),IF(TRUE,"回答済","入力確認"))))</x:f>
        <x:v>条件待ち</x:v>
      </x:c>
    </x:row>
  </x:sheetData>
  <x:mergeCells>
    <x:mergeCell ref="B2:F2"/>
    <x:mergeCell ref="B3:F3"/>
    <x:mergeCell ref="B4:F4"/>
    <x:mergeCell ref="D5:F5"/>
  </x:mergeCells>
  <x:conditionalFormatting sqref="D8:D75">
    <x:cfRule type="expression" dxfId="14" priority="1">
      <x:formula>$F8="未回答"</x:formula>
    </x:cfRule>
    <x:cfRule type="expression" dxfId="15" priority="2">
      <x:formula>$F8="入力確認"</x:formula>
    </x:cfRule>
    <x:cfRule type="expression" dxfId="16" priority="3">
      <x:formula>$C8="対象外"</x:formula>
    </x:cfRule>
  </x:conditionalFormatting>
  <x:conditionalFormatting sqref="F8:F75">
    <x:cfRule type="containsText" dxfId="17" priority="4" operator="containsText" text="未回答"/>
    <x:cfRule type="containsText" dxfId="18" priority="5" operator="containsText" text="入力確認"/>
    <x:cfRule type="containsText" dxfId="19" priority="6" operator="containsText" text="対象外・記入あり"/>
  </x:conditionalFormatting>
  <x:conditionalFormatting sqref="C8:C75">
    <x:cfRule type="containsText" dxfId="20" priority="7" operator="containsText" text="条件待ち"/>
  </x:conditionalFormatting>
  <x:dataValidations count="11">
    <x:dataValidation type="list" sqref="D11">
      <x:formula1>"ほぼ安定,多少変動する,大きく変動する,現在収入がない"</x:formula1>
    </x:dataValidation>
    <x:dataValidation type="list" sqref="D15">
      <x:formula1>"賃貸,持ち家・住宅ローン返済中,持ち家・住宅ローン返済なし,家族所有の住居,社宅・寮,その他"</x:formula1>
    </x:dataValidation>
    <x:dataValidation type="list" sqref="D41">
      <x:formula1>"黒字,ほぼ収支均衡,赤字,把握していない"</x:formula1>
    </x:dataValidation>
    <x:dataValidation type="list" sqref="D50">
      <x:formula1>"ある,ない"</x:formula1>
    </x:dataValidation>
    <x:dataValidation type="list" sqref="D52">
      <x:formula1>"現在している,過去にしていた,経験なし"</x:formula1>
    </x:dataValidation>
    <x:dataValidation type="list" sqref="D58">
      <x:formula1>"ある,ない"</x:formula1>
    </x:dataValidation>
    <x:dataValidation type="list" sqref="D62">
      <x:formula1>"ある,ない"</x:formula1>
    </x:dataValidation>
    <x:dataValidation type="list" sqref="D64">
      <x:formula1>"ある,ない"</x:formula1>
    </x:dataValidation>
    <x:dataValidation type="list" sqref="D66">
      <x:formula1>"ある,ない"</x:formula1>
    </x:dataValidation>
    <x:dataValidation type="list" sqref="D68">
      <x:formula1>"勤務先の健康保険,国民健康保険,家族の扶養,後期高齢者医療制度,その他,加入していない,不明"</x:formula1>
    </x:dataValidation>
    <x:dataValidation type="list" sqref="D73">
      <x:formula1>"加入している,加入していない"</x:formula1>
    </x:dataValidation>
  </x:dataValidations>
  <x:pageMargins left="0.7" right="0.7" top="0.75" bottom="0.75" header="0.3" footer="0.3"/>
</x:worksheet>
</file>

<file path=xl/worksheets/sheet5.xml><?xml version="1.0" encoding="utf-8"?>
<x:worksheet xmlns:x="http://schemas.openxmlformats.org/spreadsheetml/2006/main">
  <x:sheetPr>
    <x:tabColor rgb="FF285B63"/>
  </x:sheetPr>
  <x:sheetViews>
    <x:sheetView showGridLines="0" workbookViewId="0">
      <x:pane ySplit="7" topLeftCell="A8" activePane="bottomLeft" state="frozen"/>
    </x:sheetView>
  </x:sheetViews>
  <x:sheetFormatPr defaultRowHeight="15"/>
  <x:cols>
    <x:col min="1" max="1" width="8" hidden="0" customWidth="1"/>
    <x:col min="2" max="2" width="32" hidden="0" customWidth="1"/>
    <x:col min="3" max="3" width="17" hidden="0" customWidth="1"/>
    <x:col min="4" max="4" width="50" hidden="0" customWidth="1"/>
    <x:col min="5" max="5" width="44" hidden="0" customWidth="1"/>
    <x:col min="6" max="6" width="19" hidden="0" customWidth="1"/>
  </x:cols>
  <x:sheetData>
    <x:row r="1">
      <x:c r="A1" s="2"/>
      <x:c r="B1" s="2"/>
      <x:c r="C1" s="2"/>
      <x:c r="D1" s="2"/>
      <x:c r="E1" s="2"/>
      <x:c r="F1" s="2"/>
    </x:row>
    <x:row r="2" ht="28" customHeight="1">
      <x:c r="A2" s="2"/>
      <x:c r="B2" s="3" t="str">
        <x:v>恋愛・家族</x:v>
      </x:c>
      <x:c r="C2" s="2"/>
      <x:c r="D2" s="2"/>
      <x:c r="E2" s="2"/>
      <x:c r="F2" s="2"/>
    </x:row>
    <x:row r="3">
      <x:c r="A3" s="2"/>
      <x:c r="B3" s="4"/>
      <x:c r="C3" s="4"/>
      <x:c r="D3" s="4"/>
      <x:c r="E3" s="4"/>
      <x:c r="F3" s="4"/>
    </x:row>
    <x:row r="4" ht="30" customHeight="1">
      <x:c r="A4" s="2"/>
      <x:c r="B4" s="5" t="str">
        <x:v>D列に入力します。黄色は入力欄、薄赤は未回答・要確認、グレーは対象外です。</x:v>
      </x:c>
      <x:c r="C4" s="5"/>
      <x:c r="D4" s="5"/>
      <x:c r="E4" s="5"/>
      <x:c r="F4" s="5"/>
    </x:row>
    <x:row r="5" ht="32" customHeight="1">
      <x:c r="A5" s="2"/>
      <x:c r="B5" s="2" t="str">
        <x:v>このシートの未回答</x:v>
      </x:c>
      <x:c r="C5" s="2" t="n">
        <x:f>COUNTIFS(F8:F26,"未回答")</x:f>
        <x:v>8</x:v>
      </x:c>
      <x:c r="D5" s="5" t="str">
        <x:v>Alt＋Enterで改行。長文は行の高さを広げてください。</x:v>
      </x:c>
      <x:c r="E5" s="5"/>
      <x:c r="F5" s="5"/>
    </x:row>
    <x:row r="6">
      <x:c r="A6" s="2"/>
      <x:c r="B6" s="2"/>
      <x:c r="C6" s="2"/>
      <x:c r="D6" s="2"/>
      <x:c r="E6" s="2"/>
      <x:c r="F6" s="2"/>
    </x:row>
    <x:row r="7" ht="30" customHeight="1">
      <x:c r="A7" s="8" t="str">
        <x:v>番号</x:v>
      </x:c>
      <x:c r="B7" s="8" t="str">
        <x:v>質問</x:v>
      </x:c>
      <x:c r="C7" s="8" t="str">
        <x:v>回答条件（自動）</x:v>
      </x:c>
      <x:c r="D7" s="8" t="str">
        <x:v>回答欄（入力）</x:v>
      </x:c>
      <x:c r="E7" s="8" t="str">
        <x:v>記入案内・該当条件</x:v>
      </x:c>
      <x:c r="F7" s="8" t="str">
        <x:v>確認（自動）</x:v>
      </x:c>
    </x:row>
    <x:row r="8" ht="70" customHeight="1">
      <x:c r="A8" s="5" t="str">
        <x:v>Q123</x:v>
      </x:c>
      <x:c r="B8" s="5" t="str">
        <x:v>恋愛・結婚
現在の婚姻状況</x:v>
      </x:c>
      <x:c r="C8" s="10" t="str">
        <x:f>"必須"</x:f>
        <x:v>必須</x:v>
      </x:c>
      <x:c r="D8" s="9"/>
      <x:c r="E8" s="11" t="str"/>
      <x:c r="F8" s="5" t="str">
        <x:f>IF(C8="対象外",IF(LEN(TRIM(D8&amp;""))=0,"対象外","対象外・記入あり"),IF(C8="条件待ち","条件待ち",IF(LEN(TRIM(D8&amp;""))=0,IF(C8="任意","任意・未記入","未回答"),IF(OR(D8="未婚",D8="既婚",D8="離婚後独身",D8="死別後独身",D8="その他"),"回答済","入力確認"))))</x:f>
        <x:v>未回答</x:v>
      </x:c>
    </x:row>
    <x:row r="9" ht="70" customHeight="1">
      <x:c r="A9" s="5" t="str">
        <x:v>Q124</x:v>
      </x:c>
      <x:c r="B9" s="5" t="str">
        <x:v>恋愛・結婚
現在、配偶者または交際相手はいますか？</x:v>
      </x:c>
      <x:c r="C9" s="10" t="str">
        <x:f>"必須"</x:f>
        <x:v>必須</x:v>
      </x:c>
      <x:c r="D9" s="9"/>
      <x:c r="E9" s="11" t="str"/>
      <x:c r="F9" s="5" t="str">
        <x:f>IF(C9="対象外",IF(LEN(TRIM(D9&amp;""))=0,"対象外","対象外・記入あり"),IF(C9="条件待ち","条件待ち",IF(LEN(TRIM(D9&amp;""))=0,IF(C9="任意","任意・未記入","未回答"),IF(OR(D9="いる",D9="いない"),"回答済","入力確認"))))</x:f>
        <x:v>未回答</x:v>
      </x:c>
    </x:row>
    <x:row r="10" ht="70" customHeight="1">
      <x:c r="A10" s="5" t="str">
        <x:v>Q125</x:v>
      </x:c>
      <x:c r="B10" s="5" t="str">
        <x:v>現在のお相手との暮らし
相手との年代差</x:v>
      </x:c>
      <x:c r="C10" s="10" t="str">
        <x:f>IF('04 恋愛・家族'!$C$9="対象外","対象外",IF('04 恋愛・家族'!$F$9&lt;&gt;"回答済","条件待ち",IF(OR('04 恋愛・家族'!$D$9="いる"),"必須","対象外")))</x:f>
        <x:v>条件待ち</x:v>
      </x:c>
      <x:c r="D10" s="9"/>
      <x:c r="E10" s="11" t="str">
        <x:v>回答対象：Q124が「いる」。
○歳上・下／同年代など。概算可。</x:v>
      </x:c>
      <x:c r="F10" s="5" t="str">
        <x:f>IF(C10="対象外",IF(LEN(TRIM(D10&amp;""))=0,"対象外","対象外・記入あり"),IF(C10="条件待ち","条件待ち",IF(LEN(TRIM(D10&amp;""))=0,IF(C10="任意","任意・未記入","未回答"),IF(TRUE,"回答済","入力確認"))))</x:f>
        <x:v>条件待ち</x:v>
      </x:c>
    </x:row>
    <x:row r="11" ht="70" customHeight="1">
      <x:c r="A11" s="5" t="str">
        <x:v>Q126</x:v>
      </x:c>
      <x:c r="B11" s="5" t="str">
        <x:v>現在のお相手との暮らし
交際期間・婚姻期間</x:v>
      </x:c>
      <x:c r="C11" s="10" t="str">
        <x:f>IF('04 恋愛・家族'!$C$9="対象外","対象外",IF('04 恋愛・家族'!$F$9&lt;&gt;"回答済","条件待ち",IF(OR('04 恋愛・家族'!$D$9="いる"),"必須","対象外")))</x:f>
        <x:v>条件待ち</x:v>
      </x:c>
      <x:c r="D11" s="9"/>
      <x:c r="E11" s="11" t="str">
        <x:v>回答対象：Q124が「いる」。
</x:v>
      </x:c>
      <x:c r="F11" s="5" t="str">
        <x:f>IF(C11="対象外",IF(LEN(TRIM(D11&amp;""))=0,"対象外","対象外・記入あり"),IF(C11="条件待ち","条件待ち",IF(LEN(TRIM(D11&amp;""))=0,IF(C11="任意","任意・未記入","未回答"),IF(TRUE,"回答済","入力確認"))))</x:f>
        <x:v>条件待ち</x:v>
      </x:c>
    </x:row>
    <x:row r="12" ht="132" customHeight="1">
      <x:c r="A12" s="5" t="str">
        <x:v>Q127</x:v>
      </x:c>
      <x:c r="B12" s="5" t="str">
        <x:v>現在のお相手との暮らし
出会った経緯と、普段どのように過ごしているかを教えてください。</x:v>
      </x:c>
      <x:c r="C12" s="10" t="str">
        <x:f>IF('04 恋愛・家族'!$C$9="対象外","対象外",IF('04 恋愛・家族'!$F$9&lt;&gt;"回答済","条件待ち",IF(OR('04 恋愛・家族'!$D$9="いる"),"必須","対象外")))</x:f>
        <x:v>条件待ち</x:v>
      </x:c>
      <x:c r="D12" s="9"/>
      <x:c r="E12" s="11" t="str">
        <x:v>回答対象：Q124が「いる」。
場所・相手の氏名は不要。</x:v>
      </x:c>
      <x:c r="F12" s="5" t="str">
        <x:f>IF(C12="対象外",IF(LEN(TRIM(D12&amp;""))=0,"対象外","対象外・記入あり"),IF(C12="条件待ち","条件待ち",IF(LEN(TRIM(D12&amp;""))=0,IF(C12="任意","任意・未記入","未回答"),IF(TRUE,"回答済","入力確認"))))</x:f>
        <x:v>条件待ち</x:v>
      </x:c>
    </x:row>
    <x:row r="13" ht="132" customHeight="1">
      <x:c r="A13" s="5" t="str">
        <x:v>Q128</x:v>
      </x:c>
      <x:c r="B13" s="5" t="str">
        <x:v>現在のお相手との暮らし
デート・交際や共同生活の費用は、どのように分担していますか？</x:v>
      </x:c>
      <x:c r="C13" s="10" t="str">
        <x:f>IF('04 恋愛・家族'!$C$9="対象外","対象外",IF('04 恋愛・家族'!$F$9&lt;&gt;"回答済","条件待ち",IF(OR('04 恋愛・家族'!$D$9="いる"),"必須","対象外")))</x:f>
        <x:v>条件待ち</x:v>
      </x:c>
      <x:c r="D13" s="9"/>
      <x:c r="E13" s="11" t="str">
        <x:v>回答対象：Q124が「いる」。
月の本人負担額と割合。生活費の既出分はその旨を明記。</x:v>
      </x:c>
      <x:c r="F13" s="5" t="str">
        <x:f>IF(C13="対象外",IF(LEN(TRIM(D13&amp;""))=0,"対象外","対象外・記入あり"),IF(C13="条件待ち","条件待ち",IF(LEN(TRIM(D13&amp;""))=0,IF(C13="任意","任意・未記入","未回答"),IF(TRUE,"回答済","入力確認"))))</x:f>
        <x:v>条件待ち</x:v>
      </x:c>
    </x:row>
    <x:row r="14" ht="70" customHeight="1">
      <x:c r="A14" s="5" t="str">
        <x:v>Q129</x:v>
      </x:c>
      <x:c r="B14" s="5" t="str">
        <x:v>交際・結婚の経験
これまでに交際した相手の人数（人）</x:v>
      </x:c>
      <x:c r="C14" s="10" t="str">
        <x:f>"必須"</x:f>
        <x:v>必須</x:v>
      </x:c>
      <x:c r="D14" s="9"/>
      <x:c r="E14" s="11" t="str">
        <x:v>概算可。同じ相手は1人。経験なしは0、覚えていない場合はその旨。</x:v>
      </x:c>
      <x:c r="F14" s="5" t="str">
        <x:f>IF(C14="対象外",IF(LEN(TRIM(D14&amp;""))=0,"対象外","対象外・記入あり"),IF(C14="条件待ち","条件待ち",IF(LEN(TRIM(D14&amp;""))=0,IF(C14="任意","任意・未記入","未回答"),IF(TRUE,"回答済","入力確認"))))</x:f>
        <x:v>未回答</x:v>
      </x:c>
    </x:row>
    <x:row r="15" ht="92" customHeight="1">
      <x:c r="A15" s="5" t="str">
        <x:v>Q130</x:v>
      </x:c>
      <x:c r="B15" s="5" t="str">
        <x:v>交際・結婚の経験
これまでに性的関係を持った相手の人数（人）</x:v>
      </x:c>
      <x:c r="C15" s="10" t="str">
        <x:f>"必須"</x:f>
        <x:v>必須</x:v>
      </x:c>
      <x:c r="D15" s="9"/>
      <x:c r="E15" s="11" t="str">
        <x:v>性交渉を伴う関係を持った相手の人数を、ご自身の認識で回答してください。同じ相手は1人。概算可。経験なしは0、覚えていない場合はその旨。相手の情報・行為の描写は不要。交際人数とは別です。</x:v>
      </x:c>
      <x:c r="F15" s="5" t="str">
        <x:f>IF(C15="対象外",IF(LEN(TRIM(D15&amp;""))=0,"対象外","対象外・記入あり"),IF(C15="条件待ち","条件待ち",IF(LEN(TRIM(D15&amp;""))=0,IF(C15="任意","任意・未記入","未回答"),IF(TRUE,"回答済","入力確認"))))</x:f>
        <x:v>未回答</x:v>
      </x:c>
    </x:row>
    <x:row r="16" ht="70" customHeight="1">
      <x:c r="A16" s="5" t="str">
        <x:v>Q131</x:v>
      </x:c>
      <x:c r="B16" s="5" t="str">
        <x:v>交際・結婚の経験
これまでの結婚回数（回）</x:v>
      </x:c>
      <x:c r="C16" s="10" t="str">
        <x:f>"必須"</x:f>
        <x:v>必須</x:v>
      </x:c>
      <x:c r="D16" s="9"/>
      <x:c r="E16" s="11" t="str">
        <x:v>経験なしは0。現在の婚姻を含みます。</x:v>
      </x:c>
      <x:c r="F16" s="5" t="str">
        <x:f>IF(C16="対象外",IF(LEN(TRIM(D16&amp;""))=0,"対象外","対象外・記入あり"),IF(C16="条件待ち","条件待ち",IF(LEN(TRIM(D16&amp;""))=0,IF(C16="任意","任意・未記入","未回答"),IF(TRUE,"回答済","入力確認"))))</x:f>
        <x:v>未回答</x:v>
      </x:c>
    </x:row>
    <x:row r="17" ht="70" customHeight="1">
      <x:c r="A17" s="5" t="str">
        <x:v>Q132</x:v>
      </x:c>
      <x:c r="B17" s="5" t="str">
        <x:v>交際・結婚の経験
離婚した経験はありますか？</x:v>
      </x:c>
      <x:c r="C17" s="10" t="str">
        <x:f>"必須"</x:f>
        <x:v>必須</x:v>
      </x:c>
      <x:c r="D17" s="9"/>
      <x:c r="E17" s="11" t="str"/>
      <x:c r="F17" s="5" t="str">
        <x:f>IF(C17="対象外",IF(LEN(TRIM(D17&amp;""))=0,"対象外","対象外・記入あり"),IF(C17="条件待ち","条件待ち",IF(LEN(TRIM(D17&amp;""))=0,IF(C17="任意","任意・未記入","未回答"),IF(OR(D17="ある",D17="ない"),"回答済","入力確認"))))</x:f>
        <x:v>未回答</x:v>
      </x:c>
    </x:row>
    <x:row r="18" ht="70" customHeight="1">
      <x:c r="A18" s="5" t="str">
        <x:v>Q133</x:v>
      </x:c>
      <x:c r="B18" s="5" t="str">
        <x:v>離婚の経験
離婚回数（回）</x:v>
      </x:c>
      <x:c r="C18" s="10" t="str">
        <x:f>IF('04 恋愛・家族'!$C$17="対象外","対象外",IF('04 恋愛・家族'!$F$17&lt;&gt;"回答済","条件待ち",IF(OR('04 恋愛・家族'!$D$17="ある"),"必須","対象外")))</x:f>
        <x:v>条件待ち</x:v>
      </x:c>
      <x:c r="D18" s="9"/>
      <x:c r="E18" s="11" t="str">
        <x:v>回答対象：Q132が「ある」。
</x:v>
      </x:c>
      <x:c r="F18" s="5" t="str">
        <x:f>IF(C18="対象外",IF(LEN(TRIM(D18&amp;""))=0,"対象外","対象外・記入あり"),IF(C18="条件待ち","条件待ち",IF(LEN(TRIM(D18&amp;""))=0,IF(C18="任意","任意・未記入","未回答"),IF(TRUE,"回答済","入力確認"))))</x:f>
        <x:v>条件待ち</x:v>
      </x:c>
    </x:row>
    <x:row r="19" ht="132" customHeight="1">
      <x:c r="A19" s="5" t="str">
        <x:v>Q134</x:v>
      </x:c>
      <x:c r="B19" s="5" t="str">
        <x:v>離婚の経験
それぞれの結婚・離婚時の年齢、結婚期間、離婚に至った経緯を教えてください。</x:v>
      </x:c>
      <x:c r="C19" s="10" t="str">
        <x:f>IF('04 恋愛・家族'!$C$17="対象外","対象外",IF('04 恋愛・家族'!$F$17&lt;&gt;"回答済","条件待ち",IF(OR('04 恋愛・家族'!$D$17="ある"),"必須","対象外")))</x:f>
        <x:v>条件待ち</x:v>
      </x:c>
      <x:c r="D19" s="9"/>
      <x:c r="E19" s="11" t="str">
        <x:v>回答対象：Q132が「ある」。
ご自身の視点で。相手を特定する情報や、確認できないことの断定は避けてください。</x:v>
      </x:c>
      <x:c r="F19" s="5" t="str">
        <x:f>IF(C19="対象外",IF(LEN(TRIM(D19&amp;""))=0,"対象外","対象外・記入あり"),IF(C19="条件待ち","条件待ち",IF(LEN(TRIM(D19&amp;""))=0,IF(C19="任意","任意・未記入","未回答"),IF(TRUE,"回答済","入力確認"))))</x:f>
        <x:v>条件待ち</x:v>
      </x:c>
    </x:row>
    <x:row r="20" ht="132" customHeight="1">
      <x:c r="A20" s="5" t="str">
        <x:v>Q135</x:v>
      </x:c>
      <x:c r="B20" s="5" t="str">
        <x:v>離婚の経験
離婚に伴う支出・受け取ったお金と、住居・仕事・生活の変化を教えてください。</x:v>
      </x:c>
      <x:c r="C20" s="10" t="str">
        <x:f>IF('04 恋愛・家族'!$C$17="対象外","対象外",IF('04 恋愛・家族'!$F$17&lt;&gt;"回答済","条件待ち",IF(OR('04 恋愛・家族'!$D$17="ある"),"必須","対象外")))</x:f>
        <x:v>条件待ち</x:v>
      </x:c>
      <x:c r="D20" s="9"/>
      <x:c r="E20" s="11" t="str">
        <x:v>回答対象：Q132が「ある」。
一時金と月々の支払いを区別。金銭移動なしは0円。</x:v>
      </x:c>
      <x:c r="F20" s="5" t="str">
        <x:f>IF(C20="対象外",IF(LEN(TRIM(D20&amp;""))=0,"対象外","対象外・記入あり"),IF(C20="条件待ち","条件待ち",IF(LEN(TRIM(D20&amp;""))=0,IF(C20="任意","任意・未記入","未回答"),IF(TRUE,"回答済","入力確認"))))</x:f>
        <x:v>条件待ち</x:v>
      </x:c>
    </x:row>
    <x:row r="21" ht="70" customHeight="1">
      <x:c r="A21" s="5" t="str">
        <x:v>Q136</x:v>
      </x:c>
      <x:c r="B21" s="5" t="str">
        <x:v>子ども
子どもはいますか？</x:v>
      </x:c>
      <x:c r="C21" s="10" t="str">
        <x:f>"必須"</x:f>
        <x:v>必須</x:v>
      </x:c>
      <x:c r="D21" s="9"/>
      <x:c r="E21" s="11" t="str"/>
      <x:c r="F21" s="5" t="str">
        <x:f>IF(C21="対象外",IF(LEN(TRIM(D21&amp;""))=0,"対象外","対象外・記入あり"),IF(C21="条件待ち","条件待ち",IF(LEN(TRIM(D21&amp;""))=0,IF(C21="任意","任意・未記入","未回答"),IF(OR(D21="いる",D21="いない"),"回答済","入力確認"))))</x:f>
        <x:v>未回答</x:v>
      </x:c>
    </x:row>
    <x:row r="22" ht="70" customHeight="1">
      <x:c r="A22" s="5" t="str">
        <x:v>Q137</x:v>
      </x:c>
      <x:c r="B22" s="5" t="str">
        <x:v>育児・養育費
人数・それぞれの年代・同居状況</x:v>
      </x:c>
      <x:c r="C22" s="10" t="str">
        <x:f>IF('04 恋愛・家族'!$C$21="対象外","対象外",IF('04 恋愛・家族'!$F$21&lt;&gt;"回答済","条件待ち",IF(OR('04 恋愛・家族'!$D$21="いる"),"必須","対象外")))</x:f>
        <x:v>条件待ち</x:v>
      </x:c>
      <x:c r="D22" s="9"/>
      <x:c r="E22" s="11" t="str">
        <x:v>回答対象：Q136が「いる」。
氏名・学校名不要。</x:v>
      </x:c>
      <x:c r="F22" s="5" t="str">
        <x:f>IF(C22="対象外",IF(LEN(TRIM(D22&amp;""))=0,"対象外","対象外・記入あり"),IF(C22="条件待ち","条件待ち",IF(LEN(TRIM(D22&amp;""))=0,IF(C22="任意","任意・未記入","未回答"),IF(TRUE,"回答済","入力確認"))))</x:f>
        <x:v>条件待ち</x:v>
      </x:c>
    </x:row>
    <x:row r="23" ht="70" customHeight="1">
      <x:c r="A23" s="5" t="str">
        <x:v>Q138</x:v>
      </x:c>
      <x:c r="B23" s="5" t="str">
        <x:v>育児・養育費
毎月の育児・教育費の本人負担額</x:v>
      </x:c>
      <x:c r="C23" s="10" t="str">
        <x:f>IF('04 恋愛・家族'!$C$21="対象外","対象外",IF('04 恋愛・家族'!$F$21&lt;&gt;"回答済","条件待ち",IF(OR('04 恋愛・家族'!$D$21="いる"),"必須","対象外")))</x:f>
        <x:v>条件待ち</x:v>
      </x:c>
      <x:c r="D23" s="9"/>
      <x:c r="E23" s="11" t="str">
        <x:v>回答対象：Q136が「いる」。
生活費欄と重複する分を明記。</x:v>
      </x:c>
      <x:c r="F23" s="5" t="str">
        <x:f>IF(C23="対象外",IF(LEN(TRIM(D23&amp;""))=0,"対象外","対象外・記入あり"),IF(C23="条件待ち","条件待ち",IF(LEN(TRIM(D23&amp;""))=0,IF(C23="任意","任意・未記入","未回答"),IF(TRUE,"回答済","入力確認"))))</x:f>
        <x:v>条件待ち</x:v>
      </x:c>
    </x:row>
    <x:row r="24" ht="70" customHeight="1">
      <x:c r="A24" s="5" t="str">
        <x:v>Q139</x:v>
      </x:c>
      <x:c r="B24" s="5" t="str">
        <x:v>育児・養育費
養育費の支払い・受け取りはありますか？</x:v>
      </x:c>
      <x:c r="C24" s="10" t="str">
        <x:f>IF('04 恋愛・家族'!$C$21="対象外","対象外",IF('04 恋愛・家族'!$F$21&lt;&gt;"回答済","条件待ち",IF(OR('04 恋愛・家族'!$D$21="いる"),"必須","対象外")))</x:f>
        <x:v>条件待ち</x:v>
      </x:c>
      <x:c r="D24" s="9"/>
      <x:c r="E24" s="11" t="str">
        <x:v>回答対象：Q136が「いる」。
</x:v>
      </x:c>
      <x:c r="F24" s="5" t="str">
        <x:f>IF(C24="対象外",IF(LEN(TRIM(D24&amp;""))=0,"対象外","対象外・記入あり"),IF(C24="条件待ち","条件待ち",IF(LEN(TRIM(D24&amp;""))=0,IF(C24="任意","任意・未記入","未回答"),IF(OR(D24="支払っている",D24="受け取っている",D24="支払いと受け取りの両方",D24="どちらもない"),"回答済","入力確認"))))</x:f>
        <x:v>条件待ち</x:v>
      </x:c>
    </x:row>
    <x:row r="25" ht="70" customHeight="1">
      <x:c r="A25" s="5" t="str">
        <x:v>Q140</x:v>
      </x:c>
      <x:c r="B25" s="5" t="str">
        <x:v>育児・養育費
養育費の月額（支払い・受け取りを区別）</x:v>
      </x:c>
      <x:c r="C25" s="10" t="str">
        <x:f>IF('04 恋愛・家族'!$C$21="対象外","対象外",IF('04 恋愛・家族'!$F$21&lt;&gt;"回答済","条件待ち",IF(OR('04 恋愛・家族'!$D$21="いる"),"必須","対象外")))</x:f>
        <x:v>条件待ち</x:v>
      </x:c>
      <x:c r="D25" s="9"/>
      <x:c r="E25" s="11" t="str">
        <x:v>回答対象：Q136が「いる」。
なしは0円。</x:v>
      </x:c>
      <x:c r="F25" s="5" t="str">
        <x:f>IF(C25="対象外",IF(LEN(TRIM(D25&amp;""))=0,"対象外","対象外・記入あり"),IF(C25="条件待ち","条件待ち",IF(LEN(TRIM(D25&amp;""))=0,IF(C25="任意","任意・未記入","未回答"),IF(TRUE,"回答済","入力確認"))))</x:f>
        <x:v>条件待ち</x:v>
      </x:c>
    </x:row>
    <x:row r="26" ht="132" customHeight="1">
      <x:c r="A26" s="5" t="str">
        <x:v>Q141</x:v>
      </x:c>
      <x:c r="B26" s="5" t="str">
        <x:v>人間関係を振り返って
恋愛・結婚・子育てなどは、考え方や生活にどう影響しましたか？</x:v>
      </x:c>
      <x:c r="C26" s="10" t="str">
        <x:f>"必須"</x:f>
        <x:v>必須</x:v>
      </x:c>
      <x:c r="D26" s="9"/>
      <x:c r="E26" s="11" t="str">
        <x:v>経験がない場合は、現在の考えを教えてください。</x:v>
      </x:c>
      <x:c r="F26" s="5" t="str">
        <x:f>IF(C26="対象外",IF(LEN(TRIM(D26&amp;""))=0,"対象外","対象外・記入あり"),IF(C26="条件待ち","条件待ち",IF(LEN(TRIM(D26&amp;""))=0,IF(C26="任意","任意・未記入","未回答"),IF(TRUE,"回答済","入力確認"))))</x:f>
        <x:v>未回答</x:v>
      </x:c>
    </x:row>
  </x:sheetData>
  <x:mergeCells>
    <x:mergeCell ref="B2:F2"/>
    <x:mergeCell ref="B3:F3"/>
    <x:mergeCell ref="B4:F4"/>
    <x:mergeCell ref="D5:F5"/>
  </x:mergeCells>
  <x:conditionalFormatting sqref="D8:D26">
    <x:cfRule type="expression" dxfId="21" priority="1">
      <x:formula>$F8="未回答"</x:formula>
    </x:cfRule>
    <x:cfRule type="expression" dxfId="22" priority="2">
      <x:formula>$F8="入力確認"</x:formula>
    </x:cfRule>
    <x:cfRule type="expression" dxfId="23" priority="3">
      <x:formula>$C8="対象外"</x:formula>
    </x:cfRule>
  </x:conditionalFormatting>
  <x:conditionalFormatting sqref="F8:F26">
    <x:cfRule type="containsText" dxfId="24" priority="4" operator="containsText" text="未回答"/>
    <x:cfRule type="containsText" dxfId="25" priority="5" operator="containsText" text="入力確認"/>
    <x:cfRule type="containsText" dxfId="26" priority="6" operator="containsText" text="対象外・記入あり"/>
  </x:conditionalFormatting>
  <x:conditionalFormatting sqref="C8:C26">
    <x:cfRule type="containsText" dxfId="27" priority="7" operator="containsText" text="条件待ち"/>
  </x:conditionalFormatting>
  <x:dataValidations count="5">
    <x:dataValidation type="list" sqref="D8">
      <x:formula1>"未婚,既婚,離婚後独身,死別後独身,その他"</x:formula1>
    </x:dataValidation>
    <x:dataValidation type="list" sqref="D9">
      <x:formula1>"いる,いない"</x:formula1>
    </x:dataValidation>
    <x:dataValidation type="list" sqref="D17">
      <x:formula1>"ある,ない"</x:formula1>
    </x:dataValidation>
    <x:dataValidation type="list" sqref="D21">
      <x:formula1>"いる,いない"</x:formula1>
    </x:dataValidation>
    <x:dataValidation type="list" sqref="D24">
      <x:formula1>"支払っている,受け取っている,支払いと受け取りの両方,どちらもない"</x:formula1>
    </x:dataValidation>
  </x:dataValidations>
  <x:pageMargins left="0.7" right="0.7" top="0.75" bottom="0.75" header="0.3" footer="0.3"/>
</x:worksheet>
</file>

<file path=xl/worksheets/sheet6.xml><?xml version="1.0" encoding="utf-8"?>
<x:worksheet xmlns:x="http://schemas.openxmlformats.org/spreadsheetml/2006/main">
  <x:sheetPr>
    <x:tabColor rgb="FF285B63"/>
  </x:sheetPr>
  <x:sheetViews>
    <x:sheetView showGridLines="0" workbookViewId="0">
      <x:pane ySplit="7" topLeftCell="A8" activePane="bottomLeft" state="frozen"/>
    </x:sheetView>
  </x:sheetViews>
  <x:sheetFormatPr defaultRowHeight="15"/>
  <x:cols>
    <x:col min="1" max="1" width="8" hidden="0" customWidth="1"/>
    <x:col min="2" max="2" width="32" hidden="0" customWidth="1"/>
    <x:col min="3" max="3" width="17" hidden="0" customWidth="1"/>
    <x:col min="4" max="4" width="50" hidden="0" customWidth="1"/>
    <x:col min="5" max="5" width="44" hidden="0" customWidth="1"/>
    <x:col min="6" max="6" width="19" hidden="0" customWidth="1"/>
  </x:cols>
  <x:sheetData>
    <x:row r="1">
      <x:c r="A1" s="2"/>
      <x:c r="B1" s="2"/>
      <x:c r="C1" s="2"/>
      <x:c r="D1" s="2"/>
      <x:c r="E1" s="2"/>
      <x:c r="F1" s="2"/>
    </x:row>
    <x:row r="2" ht="28" customHeight="1">
      <x:c r="A2" s="2"/>
      <x:c r="B2" s="3" t="str">
        <x:v>日常・将来</x:v>
      </x:c>
      <x:c r="C2" s="2"/>
      <x:c r="D2" s="2"/>
      <x:c r="E2" s="2"/>
      <x:c r="F2" s="2"/>
    </x:row>
    <x:row r="3">
      <x:c r="A3" s="2"/>
      <x:c r="B3" s="4"/>
      <x:c r="C3" s="4"/>
      <x:c r="D3" s="4"/>
      <x:c r="E3" s="4"/>
      <x:c r="F3" s="4"/>
    </x:row>
    <x:row r="4" ht="30" customHeight="1">
      <x:c r="A4" s="2"/>
      <x:c r="B4" s="5" t="str">
        <x:v>D列に入力します。黄色は入力欄、薄赤は未回答・要確認、グレーは対象外です。</x:v>
      </x:c>
      <x:c r="C4" s="5"/>
      <x:c r="D4" s="5"/>
      <x:c r="E4" s="5"/>
      <x:c r="F4" s="5"/>
    </x:row>
    <x:row r="5" ht="32" customHeight="1">
      <x:c r="A5" s="2"/>
      <x:c r="B5" s="2" t="str">
        <x:v>このシートの未回答</x:v>
      </x:c>
      <x:c r="C5" s="2" t="n">
        <x:f>COUNTIFS(F8:F49,"未回答")</x:f>
        <x:v>29</x:v>
      </x:c>
      <x:c r="D5" s="5" t="str">
        <x:v>Alt＋Enterで改行。長文は行の高さを広げてください。</x:v>
      </x:c>
      <x:c r="E5" s="5"/>
      <x:c r="F5" s="5"/>
    </x:row>
    <x:row r="6">
      <x:c r="A6" s="2"/>
      <x:c r="B6" s="2"/>
      <x:c r="C6" s="2"/>
      <x:c r="D6" s="2"/>
      <x:c r="E6" s="2"/>
      <x:c r="F6" s="2"/>
    </x:row>
    <x:row r="7" ht="30" customHeight="1">
      <x:c r="A7" s="8" t="str">
        <x:v>番号</x:v>
      </x:c>
      <x:c r="B7" s="8" t="str">
        <x:v>質問</x:v>
      </x:c>
      <x:c r="C7" s="8" t="str">
        <x:v>回答条件（自動）</x:v>
      </x:c>
      <x:c r="D7" s="8" t="str">
        <x:v>回答欄（入力）</x:v>
      </x:c>
      <x:c r="E7" s="8" t="str">
        <x:v>記入案内・該当条件</x:v>
      </x:c>
      <x:c r="F7" s="8" t="str">
        <x:v>確認（自動）</x:v>
      </x:c>
    </x:row>
    <x:row r="8" ht="132" customHeight="1">
      <x:c r="A8" s="5" t="str">
        <x:v>Q142</x:v>
      </x:c>
      <x:c r="B8" s="5" t="str">
        <x:v>趣味とペット
趣味、始めた時期、楽しみ方、毎月の費用を教えてください。</x:v>
      </x:c>
      <x:c r="C8" s="10" t="str">
        <x:f>"必須"</x:f>
        <x:v>必須</x:v>
      </x:c>
      <x:c r="D8" s="9"/>
      <x:c r="E8" s="11" t="str">
        <x:v>特にない場合は、その旨と普段の楽しみ。生活費と重複する費用は明記。</x:v>
      </x:c>
      <x:c r="F8" s="5" t="str">
        <x:f>IF(C8="対象外",IF(LEN(TRIM(D8&amp;""))=0,"対象外","対象外・記入あり"),IF(C8="条件待ち","条件待ち",IF(LEN(TRIM(D8&amp;""))=0,IF(C8="任意","任意・未記入","未回答"),IF(TRUE,"回答済","入力確認"))))</x:f>
        <x:v>未回答</x:v>
      </x:c>
    </x:row>
    <x:row r="9" ht="70" customHeight="1">
      <x:c r="A9" s="5" t="str">
        <x:v>Q143</x:v>
      </x:c>
      <x:c r="B9" s="5" t="str">
        <x:v>趣味とペット
現在、ペットを飼っていますか？</x:v>
      </x:c>
      <x:c r="C9" s="10" t="str">
        <x:f>"必須"</x:f>
        <x:v>必須</x:v>
      </x:c>
      <x:c r="D9" s="9"/>
      <x:c r="E9" s="11" t="str"/>
      <x:c r="F9" s="5" t="str">
        <x:f>IF(C9="対象外",IF(LEN(TRIM(D9&amp;""))=0,"対象外","対象外・記入あり"),IF(C9="条件待ち","条件待ち",IF(LEN(TRIM(D9&amp;""))=0,IF(C9="任意","任意・未記入","未回答"),IF(OR(D9="飼っている",D9="飼っていない"),"回答済","入力確認"))))</x:f>
        <x:v>未回答</x:v>
      </x:c>
    </x:row>
    <x:row r="10" ht="132" customHeight="1">
      <x:c r="A10" s="5" t="str">
        <x:v>Q144</x:v>
      </x:c>
      <x:c r="B10" s="5" t="str">
        <x:v>ペットの詳細
動物の種類・品種・頭数・年齢・迎えた時期を教えてください。</x:v>
      </x:c>
      <x:c r="C10" s="10" t="str">
        <x:f>IF('05 日常・将来'!$C$9="対象外","対象外",IF('05 日常・将来'!$F$9&lt;&gt;"回答済","条件待ち",IF(OR('05 日常・将来'!$D$9="飼っている"),"必須","対象外")))</x:f>
        <x:v>条件待ち</x:v>
      </x:c>
      <x:c r="D10" s="9"/>
      <x:c r="E10" s="11" t="str">
        <x:v>回答対象：Q143が「飼っている」。
</x:v>
      </x:c>
      <x:c r="F10" s="5" t="str">
        <x:f>IF(C10="対象外",IF(LEN(TRIM(D10&amp;""))=0,"対象外","対象外・記入あり"),IF(C10="条件待ち","条件待ち",IF(LEN(TRIM(D10&amp;""))=0,IF(C10="任意","任意・未記入","未回答"),IF(TRUE,"回答済","入力確認"))))</x:f>
        <x:v>条件待ち</x:v>
      </x:c>
    </x:row>
    <x:row r="11" ht="132" customHeight="1">
      <x:c r="A11" s="5" t="str">
        <x:v>Q145</x:v>
      </x:c>
      <x:c r="B11" s="5" t="str">
        <x:v>ペットの詳細
迎えた経緯と、購入・譲渡等の費用を教えてください。</x:v>
      </x:c>
      <x:c r="C11" s="10" t="str">
        <x:f>IF('05 日常・将来'!$C$9="対象外","対象外",IF('05 日常・将来'!$F$9&lt;&gt;"回答済","条件待ち",IF(OR('05 日常・将来'!$D$9="飼っている"),"必須","対象外")))</x:f>
        <x:v>条件待ち</x:v>
      </x:c>
      <x:c r="D11" s="9"/>
      <x:c r="E11" s="11" t="str">
        <x:v>回答対象：Q143が「飼っている」。
購入費・譲渡費・初期用品費を区別。費用なしは0円。</x:v>
      </x:c>
      <x:c r="F11" s="5" t="str">
        <x:f>IF(C11="対象外",IF(LEN(TRIM(D11&amp;""))=0,"対象外","対象外・記入あり"),IF(C11="条件待ち","条件待ち",IF(LEN(TRIM(D11&amp;""))=0,IF(C11="任意","任意・未記入","未回答"),IF(TRUE,"回答済","入力確認"))))</x:f>
        <x:v>条件待ち</x:v>
      </x:c>
    </x:row>
    <x:row r="12" ht="132" customHeight="1">
      <x:c r="A12" s="5" t="str">
        <x:v>Q146</x:v>
      </x:c>
      <x:c r="B12" s="5" t="str">
        <x:v>ペットの詳細
ペットにかかる月平均費用と主な臨時支出を教えてください。</x:v>
      </x:c>
      <x:c r="C12" s="10" t="str">
        <x:f>IF('05 日常・将来'!$C$9="対象外","対象外",IF('05 日常・将来'!$F$9&lt;&gt;"回答済","条件待ち",IF(OR('05 日常・将来'!$D$9="飼っている"),"必須","対象外")))</x:f>
        <x:v>条件待ち</x:v>
      </x:c>
      <x:c r="D12" s="9"/>
      <x:c r="E12" s="11" t="str">
        <x:v>回答対象：Q143が「飼っている」。
食費・用品・医療・保険・トリミング等を分ける。医療・保険など他欄と重複する金額は明記。</x:v>
      </x:c>
      <x:c r="F12" s="5" t="str">
        <x:f>IF(C12="対象外",IF(LEN(TRIM(D12&amp;""))=0,"対象外","対象外・記入あり"),IF(C12="条件待ち","条件待ち",IF(LEN(TRIM(D12&amp;""))=0,IF(C12="任意","任意・未記入","未回答"),IF(TRUE,"回答済","入力確認"))))</x:f>
        <x:v>条件待ち</x:v>
      </x:c>
    </x:row>
    <x:row r="13" ht="70" customHeight="1">
      <x:c r="A13" s="5" t="str">
        <x:v>Q147</x:v>
      </x:c>
      <x:c r="B13" s="5" t="str">
        <x:v>嗜好と習慣
現在、たばこを吸いますか？</x:v>
      </x:c>
      <x:c r="C13" s="10" t="str">
        <x:f>"必須"</x:f>
        <x:v>必須</x:v>
      </x:c>
      <x:c r="D13" s="9"/>
      <x:c r="E13" s="11" t="str"/>
      <x:c r="F13" s="5" t="str">
        <x:f>IF(C13="対象外",IF(LEN(TRIM(D13&amp;""))=0,"対象外","対象外・記入あり"),IF(C13="条件待ち","条件待ち",IF(LEN(TRIM(D13&amp;""))=0,IF(C13="任意","任意・未記入","未回答"),IF(OR(D13="吸う",D13="吸わない"),"回答済","入力確認"))))</x:f>
        <x:v>未回答</x:v>
      </x:c>
    </x:row>
    <x:row r="14" ht="70" customHeight="1">
      <x:c r="A14" s="5" t="str">
        <x:v>Q148</x:v>
      </x:c>
      <x:c r="B14" s="5" t="str">
        <x:v>喫煙
たばこの種類と頻度</x:v>
      </x:c>
      <x:c r="C14" s="10" t="str">
        <x:f>IF('05 日常・将来'!$C$13="対象外","対象外",IF('05 日常・将来'!$F$13&lt;&gt;"回答済","条件待ち",IF(OR('05 日常・将来'!$D$13="吸う"),"必須","対象外")))</x:f>
        <x:v>条件待ち</x:v>
      </x:c>
      <x:c r="D14" s="9"/>
      <x:c r="E14" s="11" t="str">
        <x:v>回答対象：Q147が「吸う」。
</x:v>
      </x:c>
      <x:c r="F14" s="5" t="str">
        <x:f>IF(C14="対象外",IF(LEN(TRIM(D14&amp;""))=0,"対象外","対象外・記入あり"),IF(C14="条件待ち","条件待ち",IF(LEN(TRIM(D14&amp;""))=0,IF(C14="任意","任意・未記入","未回答"),IF(TRUE,"回答済","入力確認"))))</x:f>
        <x:v>条件待ち</x:v>
      </x:c>
    </x:row>
    <x:row r="15" ht="70" customHeight="1">
      <x:c r="A15" s="5" t="str">
        <x:v>Q149</x:v>
      </x:c>
      <x:c r="B15" s="5" t="str">
        <x:v>喫煙
たばこに使う月平均額（円）</x:v>
      </x:c>
      <x:c r="C15" s="10" t="str">
        <x:f>IF('05 日常・将来'!$C$13="対象外","対象外",IF('05 日常・将来'!$F$13&lt;&gt;"回答済","条件待ち",IF(OR('05 日常・将来'!$D$13="吸う"),"必須","対象外")))</x:f>
        <x:v>条件待ち</x:v>
      </x:c>
      <x:c r="D15" s="9"/>
      <x:c r="E15" s="11" t="str">
        <x:v>回答対象：Q147が「吸う」。
半角数字で記入。0円は「0」。概算可。把握していない場合は「不明」。他の生活費と重複する場合は明記。</x:v>
      </x:c>
      <x:c r="F15" s="5" t="str">
        <x:f>IF(C15="対象外",IF(LEN(TRIM(D15&amp;""))=0,"対象外","対象外・記入あり"),IF(C15="条件待ち","条件待ち",IF(LEN(TRIM(D15&amp;""))=0,IF(C15="任意","任意・未記入","未回答"),IF(TRUE,"回答済","入力確認"))))</x:f>
        <x:v>条件待ち</x:v>
      </x:c>
    </x:row>
    <x:row r="16" ht="70" customHeight="1">
      <x:c r="A16" s="5" t="str">
        <x:v>Q150</x:v>
      </x:c>
      <x:c r="B16" s="5" t="str">
        <x:v>飲酒
現在、お酒を飲みますか？</x:v>
      </x:c>
      <x:c r="C16" s="10" t="str">
        <x:f>"必須"</x:f>
        <x:v>必須</x:v>
      </x:c>
      <x:c r="D16" s="9"/>
      <x:c r="E16" s="11" t="str"/>
      <x:c r="F16" s="5" t="str">
        <x:f>IF(C16="対象外",IF(LEN(TRIM(D16&amp;""))=0,"対象外","対象外・記入あり"),IF(C16="条件待ち","条件待ち",IF(LEN(TRIM(D16&amp;""))=0,IF(C16="任意","任意・未記入","未回答"),IF(OR(D16="飲む",D16="飲まない"),"回答済","入力確認"))))</x:f>
        <x:v>未回答</x:v>
      </x:c>
    </x:row>
    <x:row r="17" ht="70" customHeight="1">
      <x:c r="A17" s="5" t="str">
        <x:v>Q151</x:v>
      </x:c>
      <x:c r="B17" s="5" t="str">
        <x:v>飲酒の詳細
飲酒の種類・頻度</x:v>
      </x:c>
      <x:c r="C17" s="10" t="str">
        <x:f>IF('05 日常・将来'!$C$16="対象外","対象外",IF('05 日常・将来'!$F$16&lt;&gt;"回答済","条件待ち",IF(OR('05 日常・将来'!$D$16="飲む"),"必須","対象外")))</x:f>
        <x:v>条件待ち</x:v>
      </x:c>
      <x:c r="D17" s="9"/>
      <x:c r="E17" s="11" t="str">
        <x:v>回答対象：Q150が「飲む」。
</x:v>
      </x:c>
      <x:c r="F17" s="5" t="str">
        <x:f>IF(C17="対象外",IF(LEN(TRIM(D17&amp;""))=0,"対象外","対象外・記入あり"),IF(C17="条件待ち","条件待ち",IF(LEN(TRIM(D17&amp;""))=0,IF(C17="任意","任意・未記入","未回答"),IF(TRUE,"回答済","入力確認"))))</x:f>
        <x:v>条件待ち</x:v>
      </x:c>
    </x:row>
    <x:row r="18" ht="70" customHeight="1">
      <x:c r="A18" s="5" t="str">
        <x:v>Q152</x:v>
      </x:c>
      <x:c r="B18" s="5" t="str">
        <x:v>飲酒の詳細
お酒に使う月平均額（円）</x:v>
      </x:c>
      <x:c r="C18" s="10" t="str">
        <x:f>IF('05 日常・将来'!$C$16="対象外","対象外",IF('05 日常・将来'!$F$16&lt;&gt;"回答済","条件待ち",IF(OR('05 日常・将来'!$D$16="飲む"),"必須","対象外")))</x:f>
        <x:v>条件待ち</x:v>
      </x:c>
      <x:c r="D18" s="9"/>
      <x:c r="E18" s="11" t="str">
        <x:v>回答対象：Q150が「飲む」。
半角数字で記入。0円は「0」。概算可。把握していない場合は「不明」。外食費等と重複する場合は明記。</x:v>
      </x:c>
      <x:c r="F18" s="5" t="str">
        <x:f>IF(C18="対象外",IF(LEN(TRIM(D18&amp;""))=0,"対象外","対象外・記入あり"),IF(C18="条件待ち","条件待ち",IF(LEN(TRIM(D18&amp;""))=0,IF(C18="任意","任意・未記入","未回答"),IF(TRUE,"回答済","入力確認"))))</x:f>
        <x:v>条件待ち</x:v>
      </x:c>
    </x:row>
    <x:row r="19" ht="70" customHeight="1">
      <x:c r="A19" s="5" t="str">
        <x:v>Q153</x:v>
      </x:c>
      <x:c r="B19" s="5" t="str">
        <x:v>ギャンブル
現在、ギャンブルや宝くじをしますか？</x:v>
      </x:c>
      <x:c r="C19" s="10" t="str">
        <x:f>"必須"</x:f>
        <x:v>必須</x:v>
      </x:c>
      <x:c r="D19" s="9"/>
      <x:c r="E19" s="11" t="str"/>
      <x:c r="F19" s="5" t="str">
        <x:f>IF(C19="対象外",IF(LEN(TRIM(D19&amp;""))=0,"対象外","対象外・記入あり"),IF(C19="条件待ち","条件待ち",IF(LEN(TRIM(D19&amp;""))=0,IF(C19="任意","任意・未記入","未回答"),IF(OR(D19="する",D19="しない"),"回答済","入力確認"))))</x:f>
        <x:v>未回答</x:v>
      </x:c>
    </x:row>
    <x:row r="20" ht="70" customHeight="1">
      <x:c r="A20" s="5" t="str">
        <x:v>Q154</x:v>
      </x:c>
      <x:c r="B20" s="5" t="str">
        <x:v>ギャンブルの詳細
種類と頻度</x:v>
      </x:c>
      <x:c r="C20" s="10" t="str">
        <x:f>IF('05 日常・将来'!$C$19="対象外","対象外",IF('05 日常・将来'!$F$19&lt;&gt;"回答済","条件待ち",IF(OR('05 日常・将来'!$D$19="する"),"必須","対象外")))</x:f>
        <x:v>条件待ち</x:v>
      </x:c>
      <x:c r="D20" s="9"/>
      <x:c r="E20" s="11" t="str">
        <x:v>回答対象：Q153が「する」。
</x:v>
      </x:c>
      <x:c r="F20" s="5" t="str">
        <x:f>IF(C20="対象外",IF(LEN(TRIM(D20&amp;""))=0,"対象外","対象外・記入あり"),IF(C20="条件待ち","条件待ち",IF(LEN(TRIM(D20&amp;""))=0,IF(C20="任意","任意・未記入","未回答"),IF(TRUE,"回答済","入力確認"))))</x:f>
        <x:v>条件待ち</x:v>
      </x:c>
    </x:row>
    <x:row r="21" ht="70" customHeight="1">
      <x:c r="A21" s="5" t="str">
        <x:v>Q155</x:v>
      </x:c>
      <x:c r="B21" s="5" t="str">
        <x:v>ギャンブルの詳細
月平均で使う金額（円）</x:v>
      </x:c>
      <x:c r="C21" s="10" t="str">
        <x:f>IF('05 日常・将来'!$C$19="対象外","対象外",IF('05 日常・将来'!$F$19&lt;&gt;"回答済","条件待ち",IF(OR('05 日常・将来'!$D$19="する"),"必須","対象外")))</x:f>
        <x:v>条件待ち</x:v>
      </x:c>
      <x:c r="D21" s="9"/>
      <x:c r="E21" s="11" t="str">
        <x:v>回答対象：Q153が「する」。
半角数字で記入。0円は「0」。概算可。把握していない場合は「不明」。勝ち負けと相殺する前の支出額。</x:v>
      </x:c>
      <x:c r="F21" s="5" t="str">
        <x:f>IF(C21="対象外",IF(LEN(TRIM(D21&amp;""))=0,"対象外","対象外・記入あり"),IF(C21="条件待ち","条件待ち",IF(LEN(TRIM(D21&amp;""))=0,IF(C21="任意","任意・未記入","未回答"),IF(TRUE,"回答済","入力確認"))))</x:f>
        <x:v>条件待ち</x:v>
      </x:c>
    </x:row>
    <x:row r="22" ht="70" customHeight="1">
      <x:c r="A22" s="5" t="str">
        <x:v>Q156</x:v>
      </x:c>
      <x:c r="B22" s="5" t="str">
        <x:v>ギャンブルの詳細
月平均の収支</x:v>
      </x:c>
      <x:c r="C22" s="10" t="str">
        <x:f>IF('05 日常・将来'!$C$19="対象外","対象外",IF('05 日常・将来'!$F$19&lt;&gt;"回答済","条件待ち",IF(OR('05 日常・将来'!$D$19="する"),"必須","対象外")))</x:f>
        <x:v>条件待ち</x:v>
      </x:c>
      <x:c r="D22" s="9"/>
      <x:c r="E22" s="11" t="str">
        <x:v>回答対象：Q153が「する」。
利益なら＋○円、損失なら－○円。不明も可。</x:v>
      </x:c>
      <x:c r="F22" s="5" t="str">
        <x:f>IF(C22="対象外",IF(LEN(TRIM(D22&amp;""))=0,"対象外","対象外・記入あり"),IF(C22="条件待ち","条件待ち",IF(LEN(TRIM(D22&amp;""))=0,IF(C22="任意","任意・未記入","未回答"),IF(TRUE,"回答済","入力確認"))))</x:f>
        <x:v>条件待ち</x:v>
      </x:c>
    </x:row>
    <x:row r="23" ht="132" customHeight="1">
      <x:c r="A23" s="5" t="str">
        <x:v>Q157</x:v>
      </x:c>
      <x:c r="B23" s="5" t="str">
        <x:v>普段の生活
普段の活動日について、起床から就寝までの主な流れを教えてください。</x:v>
      </x:c>
      <x:c r="C23" s="10" t="str">
        <x:f>"必須"</x:f>
        <x:v>必須</x:v>
      </x:c>
      <x:c r="D23" s="9"/>
      <x:c r="E23" s="11" t="str">
        <x:v>時刻と行動を順に。勤務者は仕事前後も。退職後など活動日と休日の区別がない方は普段の1日。15分刻みの記入は不要。</x:v>
      </x:c>
      <x:c r="F23" s="5" t="str">
        <x:f>IF(C23="対象外",IF(LEN(TRIM(D23&amp;""))=0,"対象外","対象外・記入あり"),IF(C23="条件待ち","条件待ち",IF(LEN(TRIM(D23&amp;""))=0,IF(C23="任意","任意・未記入","未回答"),IF(TRUE,"回答済","入力確認"))))</x:f>
        <x:v>未回答</x:v>
      </x:c>
    </x:row>
    <x:row r="24" ht="132" customHeight="1">
      <x:c r="A24" s="5" t="str">
        <x:v>Q158</x:v>
      </x:c>
      <x:c r="B24" s="5" t="str">
        <x:v>普段の生活
休みの日はどのように過ごしていますか？</x:v>
      </x:c>
      <x:c r="C24" s="10" t="str">
        <x:f>"必須"</x:f>
        <x:v>必須</x:v>
      </x:c>
      <x:c r="D24" s="9"/>
      <x:c r="E24" s="11" t="str">
        <x:v>活動日と区別がなければ、その旨。</x:v>
      </x:c>
      <x:c r="F24" s="5" t="str">
        <x:f>IF(C24="対象外",IF(LEN(TRIM(D24&amp;""))=0,"対象外","対象外・記入あり"),IF(C24="条件待ち","条件待ち",IF(LEN(TRIM(D24&amp;""))=0,IF(C24="任意","任意・未記入","未回答"),IF(TRUE,"回答済","入力確認"))))</x:f>
        <x:v>未回答</x:v>
      </x:c>
    </x:row>
    <x:row r="25" ht="132" customHeight="1">
      <x:c r="A25" s="5" t="str">
        <x:v>Q159</x:v>
      </x:c>
      <x:c r="B25" s="5" t="str">
        <x:v>普段の生活
日常で幸せを感じる時間と、他人には見えにくい苦労を教えてください。</x:v>
      </x:c>
      <x:c r="C25" s="10" t="str">
        <x:f>"必須"</x:f>
        <x:v>必須</x:v>
      </x:c>
      <x:c r="D25" s="9"/>
      <x:c r="E25" s="11" t="str"/>
      <x:c r="F25" s="5" t="str">
        <x:f>IF(C25="対象外",IF(LEN(TRIM(D25&amp;""))=0,"対象外","対象外・記入あり"),IF(C25="条件待ち","条件待ち",IF(LEN(TRIM(D25&amp;""))=0,IF(C25="任意","任意・未記入","未回答"),IF(TRUE,"回答済","入力確認"))))</x:f>
        <x:v>未回答</x:v>
      </x:c>
    </x:row>
    <x:row r="26" ht="132" customHeight="1">
      <x:c r="A26" s="5" t="str">
        <x:v>Q160</x:v>
      </x:c>
      <x:c r="B26" s="5" t="str">
        <x:v>人生の転機と選択
人生を変えた出来事・今の自分につながる経験を、重要な順に最大3つ挙げてください。</x:v>
      </x:c>
      <x:c r="C26" s="10" t="str">
        <x:f>"必須"</x:f>
        <x:v>必須</x:v>
      </x:c>
      <x:c r="D26" s="9"/>
      <x:c r="E26" s="11" t="str">
        <x:v>当時の年齢も記入。1つでも可。大きな転機がなくても日常の経験で構いません。</x:v>
      </x:c>
      <x:c r="F26" s="5" t="str">
        <x:f>IF(C26="対象外",IF(LEN(TRIM(D26&amp;""))=0,"対象外","対象外・記入あり"),IF(C26="条件待ち","条件待ち",IF(LEN(TRIM(D26&amp;""))=0,IF(C26="任意","任意・未記入","未回答"),IF(TRUE,"回答済","入力確認"))))</x:f>
        <x:v>未回答</x:v>
      </x:c>
    </x:row>
    <x:row r="27" ht="132" customHeight="1">
      <x:c r="A27" s="5" t="str">
        <x:v>Q161</x:v>
      </x:c>
      <x:c r="B27" s="5" t="str">
        <x:v>人生の転機と選択
最も伝えたい出来事を詳しく教えてください。</x:v>
      </x:c>
      <x:c r="C27" s="10" t="str">
        <x:f>"必須"</x:f>
        <x:v>必須</x:v>
      </x:c>
      <x:c r="D27" s="9"/>
      <x:c r="E27" s="11" t="str">
        <x:v>当時の年齢・状況／起きたこと／考えたことや気持ち／取った行動／結果／今振り返って思うこと、の順で具体的に教えてください。</x:v>
      </x:c>
      <x:c r="F27" s="5" t="str">
        <x:f>IF(C27="対象外",IF(LEN(TRIM(D27&amp;""))=0,"対象外","対象外・記入あり"),IF(C27="条件待ち","条件待ち",IF(LEN(TRIM(D27&amp;""))=0,IF(C27="任意","任意・未記入","未回答"),IF(TRUE,"回答済","入力確認"))))</x:f>
        <x:v>未回答</x:v>
      </x:c>
    </x:row>
    <x:row r="28" ht="70" customHeight="1">
      <x:c r="A28" s="5" t="str">
        <x:v>Q162</x:v>
      </x:c>
      <x:c r="B28" s="5" t="str">
        <x:v>人生の転機と選択
詳しく話せる出来事が、ほかにもありますか？</x:v>
      </x:c>
      <x:c r="C28" s="10" t="str">
        <x:f>"必須"</x:f>
        <x:v>必須</x:v>
      </x:c>
      <x:c r="D28" s="9"/>
      <x:c r="E28" s="11" t="str"/>
      <x:c r="F28" s="5" t="str">
        <x:f>IF(C28="対象外",IF(LEN(TRIM(D28&amp;""))=0,"対象外","対象外・記入あり"),IF(C28="条件待ち","条件待ち",IF(LEN(TRIM(D28&amp;""))=0,IF(C28="任意","任意・未記入","未回答"),IF(OR(D28="ある",D28="ない"),"回答済","入力確認"))))</x:f>
        <x:v>未回答</x:v>
      </x:c>
    </x:row>
    <x:row r="29" ht="132" customHeight="1">
      <x:c r="A29" s="5" t="str">
        <x:v>Q163</x:v>
      </x:c>
      <x:c r="B29" s="5" t="str">
        <x:v>その他の転機
2つ目・3つ目の出来事を、出来事ごとに詳しく教えてください。</x:v>
      </x:c>
      <x:c r="C29" s="10" t="str">
        <x:f>IF('05 日常・将来'!$C$28="対象外","対象外",IF('05 日常・将来'!$F$28&lt;&gt;"回答済","条件待ち",IF(OR('05 日常・将来'!$D$28="ある"),"必須","対象外")))</x:f>
        <x:v>条件待ち</x:v>
      </x:c>
      <x:c r="D29" s="9"/>
      <x:c r="E29" s="11" t="str">
        <x:v>回答対象：Q162が「ある」。
当時の年齢・状況／起きたこと／考えたことや気持ち／取った行動／結果／今振り返って思うこと、の順で具体的に教えてください。</x:v>
      </x:c>
      <x:c r="F29" s="5" t="str">
        <x:f>IF(C29="対象外",IF(LEN(TRIM(D29&amp;""))=0,"対象外","対象外・記入あり"),IF(C29="条件待ち","条件待ち",IF(LEN(TRIM(D29&amp;""))=0,IF(C29="任意","任意・未記入","未回答"),IF(TRUE,"回答済","入力確認"))))</x:f>
        <x:v>条件待ち</x:v>
      </x:c>
    </x:row>
    <x:row r="30" ht="132" customHeight="1">
      <x:c r="A30" s="5" t="str">
        <x:v>Q164</x:v>
      </x:c>
      <x:c r="B30" s="5" t="str">
        <x:v>これまでを振り返って
最も苦しかった時期と、その時期をどのように過ごしたかを教えてください。</x:v>
      </x:c>
      <x:c r="C30" s="10" t="str">
        <x:f>"必須"</x:f>
        <x:v>必須</x:v>
      </x:c>
      <x:c r="D30" s="9"/>
      <x:c r="E30" s="11" t="str">
        <x:v>当時の年代・生活・気持ち・行動・現在への影響。特にない場合はその旨。</x:v>
      </x:c>
      <x:c r="F30" s="5" t="str">
        <x:f>IF(C30="対象外",IF(LEN(TRIM(D30&amp;""))=0,"対象外","対象外・記入あり"),IF(C30="条件待ち","条件待ち",IF(LEN(TRIM(D30&amp;""))=0,IF(C30="任意","任意・未記入","未回答"),IF(TRUE,"回答済","入力確認"))))</x:f>
        <x:v>未回答</x:v>
      </x:c>
    </x:row>
    <x:row r="31" ht="132" customHeight="1">
      <x:c r="A31" s="5" t="str">
        <x:v>Q165</x:v>
      </x:c>
      <x:c r="B31" s="5" t="str">
        <x:v>これまでを振り返って
やってよかったことと、その理由を教えてください。</x:v>
      </x:c>
      <x:c r="C31" s="10" t="str">
        <x:f>"必須"</x:f>
        <x:v>必須</x:v>
      </x:c>
      <x:c r="D31" s="9"/>
      <x:c r="E31" s="11" t="str"/>
      <x:c r="F31" s="5" t="str">
        <x:f>IF(C31="対象外",IF(LEN(TRIM(D31&amp;""))=0,"対象外","対象外・記入あり"),IF(C31="条件待ち","条件待ち",IF(LEN(TRIM(D31&amp;""))=0,IF(C31="任意","任意・未記入","未回答"),IF(TRUE,"回答済","入力確認"))))</x:f>
        <x:v>未回答</x:v>
      </x:c>
    </x:row>
    <x:row r="32" ht="132" customHeight="1">
      <x:c r="A32" s="5" t="str">
        <x:v>Q166</x:v>
      </x:c>
      <x:c r="B32" s="5" t="str">
        <x:v>これまでを振り返って
後悔していることはありますか？理由も教えてください。</x:v>
      </x:c>
      <x:c r="C32" s="10" t="str">
        <x:f>"必須"</x:f>
        <x:v>必須</x:v>
      </x:c>
      <x:c r="D32" s="9"/>
      <x:c r="E32" s="11" t="str">
        <x:v>なければ「なし」。</x:v>
      </x:c>
      <x:c r="F32" s="5" t="str">
        <x:f>IF(C32="対象外",IF(LEN(TRIM(D32&amp;""))=0,"対象外","対象外・記入あり"),IF(C32="条件待ち","条件待ち",IF(LEN(TRIM(D32&amp;""))=0,IF(C32="任意","任意・未記入","未回答"),IF(TRUE,"回答済","入力確認"))))</x:f>
        <x:v>未回答</x:v>
      </x:c>
    </x:row>
    <x:row r="33" ht="132" customHeight="1">
      <x:c r="A33" s="5" t="str">
        <x:v>Q167</x:v>
      </x:c>
      <x:c r="B33" s="5" t="str">
        <x:v>これまでを振り返って
支えてくれた人・考え方に影響を与えた人と、その出来事を教えてください。</x:v>
      </x:c>
      <x:c r="C33" s="10" t="str">
        <x:f>"必須"</x:f>
        <x:v>必須</x:v>
      </x:c>
      <x:c r="D33" s="9"/>
      <x:c r="E33" s="11" t="str">
        <x:v>氏名不要。思い浮かばなければその旨。</x:v>
      </x:c>
      <x:c r="F33" s="5" t="str">
        <x:f>IF(C33="対象外",IF(LEN(TRIM(D33&amp;""))=0,"対象外","対象外・記入あり"),IF(C33="条件待ち","条件待ち",IF(LEN(TRIM(D33&amp;""))=0,IF(C33="任意","任意・未記入","未回答"),IF(TRUE,"回答済","入力確認"))))</x:f>
        <x:v>未回答</x:v>
      </x:c>
    </x:row>
    <x:row r="34" ht="132" customHeight="1">
      <x:c r="A34" s="5" t="str">
        <x:v>Q168</x:v>
      </x:c>
      <x:c r="B34" s="5" t="str">
        <x:v>これまでを振り返って
現在の暮らしに満足している点と、変えたい点を教えてください。</x:v>
      </x:c>
      <x:c r="C34" s="10" t="str">
        <x:f>"必須"</x:f>
        <x:v>必須</x:v>
      </x:c>
      <x:c r="D34" s="9"/>
      <x:c r="E34" s="11" t="str">
        <x:v>仕事・家計・人間関係など、理由や日常の具体例も。</x:v>
      </x:c>
      <x:c r="F34" s="5" t="str">
        <x:f>IF(C34="対象外",IF(LEN(TRIM(D34&amp;""))=0,"対象外","対象外・記入あり"),IF(C34="条件待ち","条件待ち",IF(LEN(TRIM(D34&amp;""))=0,IF(C34="任意","任意・未記入","未回答"),IF(TRUE,"回答済","入力確認"))))</x:f>
        <x:v>未回答</x:v>
      </x:c>
    </x:row>
    <x:row r="35" ht="132" customHeight="1">
      <x:c r="A35" s="5" t="str">
        <x:v>Q169</x:v>
      </x:c>
      <x:c r="B35" s="5" t="str">
        <x:v>将来の希望
将来就きたい仕事・変えたい働き方はありますか？</x:v>
      </x:c>
      <x:c r="C35" s="10" t="str">
        <x:f>"必須"</x:f>
        <x:v>必須</x:v>
      </x:c>
      <x:c r="D35" s="9"/>
      <x:c r="E35" s="11" t="str">
        <x:v>希望する時期／理由／現在の準備。希望なし・未定も可。</x:v>
      </x:c>
      <x:c r="F35" s="5" t="str">
        <x:f>IF(C35="対象外",IF(LEN(TRIM(D35&amp;""))=0,"対象外","対象外・記入あり"),IF(C35="条件待ち","条件待ち",IF(LEN(TRIM(D35&amp;""))=0,IF(C35="任意","任意・未記入","未回答"),IF(TRUE,"回答済","入力確認"))))</x:f>
        <x:v>未回答</x:v>
      </x:c>
    </x:row>
    <x:row r="36" ht="70" customHeight="1">
      <x:c r="A36" s="5" t="str">
        <x:v>Q170</x:v>
      </x:c>
      <x:c r="B36" s="5" t="str">
        <x:v>将来の希望
目標貯金額と達成したい時期</x:v>
      </x:c>
      <x:c r="C36" s="10" t="str">
        <x:f>"必須"</x:f>
        <x:v>必須</x:v>
      </x:c>
      <x:c r="D36" s="9"/>
      <x:c r="E36" s="11" t="str">
        <x:v>○円・○歳まで等。目標なし・未定・期限なしも可。</x:v>
      </x:c>
      <x:c r="F36" s="5" t="str">
        <x:f>IF(C36="対象外",IF(LEN(TRIM(D36&amp;""))=0,"対象外","対象外・記入あり"),IF(C36="条件待ち","条件待ち",IF(LEN(TRIM(D36&amp;""))=0,IF(C36="任意","任意・未記入","未回答"),IF(TRUE,"回答済","入力確認"))))</x:f>
        <x:v>未回答</x:v>
      </x:c>
    </x:row>
    <x:row r="37" ht="132" customHeight="1">
      <x:c r="A37" s="5" t="str">
        <x:v>Q171</x:v>
      </x:c>
      <x:c r="B37" s="5" t="str">
        <x:v>将来の希望
目標に向けて取り組んでいることを教えてください。</x:v>
      </x:c>
      <x:c r="C37" s="10" t="str">
        <x:f>"必須"</x:f>
        <x:v>必須</x:v>
      </x:c>
      <x:c r="D37" s="9"/>
      <x:c r="E37" s="11" t="str">
        <x:v>目標なし・未定の場合は、その旨。</x:v>
      </x:c>
      <x:c r="F37" s="5" t="str">
        <x:f>IF(C37="対象外",IF(LEN(TRIM(D37&amp;""))=0,"対象外","対象外・記入あり"),IF(C37="条件待ち","条件待ち",IF(LEN(TRIM(D37&amp;""))=0,IF(C37="任意","任意・未記入","未回答"),IF(TRUE,"回答済","入力確認"))))</x:f>
        <x:v>未回答</x:v>
      </x:c>
    </x:row>
    <x:row r="38" ht="70" customHeight="1">
      <x:c r="A38" s="5" t="str">
        <x:v>Q172</x:v>
      </x:c>
      <x:c r="B38" s="5" t="str">
        <x:v>将来の希望
今後、結婚・再婚の希望はありますか？</x:v>
      </x:c>
      <x:c r="C38" s="10" t="str">
        <x:f>"必須"</x:f>
        <x:v>必須</x:v>
      </x:c>
      <x:c r="D38" s="9"/>
      <x:c r="E38" s="11" t="str"/>
      <x:c r="F38" s="5" t="str">
        <x:f>IF(C38="対象外",IF(LEN(TRIM(D38&amp;""))=0,"対象外","対象外・記入あり"),IF(C38="条件待ち","条件待ち",IF(LEN(TRIM(D38&amp;""))=0,IF(C38="任意","任意・未記入","未回答"),IF(OR(D38="希望する",D38="希望しない",D38="未定",D38="現在既婚で該当しない"),"回答済","入力確認"))))</x:f>
        <x:v>未回答</x:v>
      </x:c>
    </x:row>
    <x:row r="39" ht="70" customHeight="1">
      <x:c r="A39" s="5" t="str">
        <x:v>Q173</x:v>
      </x:c>
      <x:c r="B39" s="5" t="str">
        <x:v>将来の希望
結婚・再婚を希望する時期と理由</x:v>
      </x:c>
      <x:c r="C39" s="10" t="str">
        <x:f>"必須"</x:f>
        <x:v>必須</x:v>
      </x:c>
      <x:c r="D39" s="9"/>
      <x:c r="E39" s="11" t="str">
        <x:v>希望しない・未定・該当なしの場合もその旨と現在の考え。期限なしも可。</x:v>
      </x:c>
      <x:c r="F39" s="5" t="str">
        <x:f>IF(C39="対象外",IF(LEN(TRIM(D39&amp;""))=0,"対象外","対象外・記入あり"),IF(C39="条件待ち","条件待ち",IF(LEN(TRIM(D39&amp;""))=0,IF(C39="任意","任意・未記入","未回答"),IF(TRUE,"回答済","入力確認"))))</x:f>
        <x:v>未回答</x:v>
      </x:c>
    </x:row>
    <x:row r="40" ht="70" customHeight="1">
      <x:c r="A40" s="5" t="str">
        <x:v>Q174</x:v>
      </x:c>
      <x:c r="B40" s="5" t="str">
        <x:v>将来の希望
今後、子どもを持つ希望はありますか？</x:v>
      </x:c>
      <x:c r="C40" s="10" t="str">
        <x:f>"必須"</x:f>
        <x:v>必須</x:v>
      </x:c>
      <x:c r="D40" s="9"/>
      <x:c r="E40" s="11" t="str"/>
      <x:c r="F40" s="5" t="str">
        <x:f>IF(C40="対象外",IF(LEN(TRIM(D40&amp;""))=0,"対象外","対象外・記入あり"),IF(C40="条件待ち","条件待ち",IF(LEN(TRIM(D40&amp;""))=0,IF(C40="任意","任意・未記入","未回答"),IF(OR(D40="希望する（現在子どもなし）",D40="さらに希望する（現在子どもあり）",D40="希望しない",D40="未定"),"回答済","入力確認"))))</x:f>
        <x:v>未回答</x:v>
      </x:c>
    </x:row>
    <x:row r="41" ht="70" customHeight="1">
      <x:c r="A41" s="5" t="str">
        <x:v>Q175</x:v>
      </x:c>
      <x:c r="B41" s="5" t="str">
        <x:v>将来の希望
希望する時期と理由</x:v>
      </x:c>
      <x:c r="C41" s="10" t="str">
        <x:f>"必須"</x:f>
        <x:v>必須</x:v>
      </x:c>
      <x:c r="D41" s="9"/>
      <x:c r="E41" s="11" t="str">
        <x:v>希望しない・未定の場合も、その旨と現在の考え。期限なしも可。</x:v>
      </x:c>
      <x:c r="F41" s="5" t="str">
        <x:f>IF(C41="対象外",IF(LEN(TRIM(D41&amp;""))=0,"対象外","対象外・記入あり"),IF(C41="条件待ち","条件待ち",IF(LEN(TRIM(D41&amp;""))=0,IF(C41="任意","任意・未記入","未回答"),IF(TRUE,"回答済","入力確認"))))</x:f>
        <x:v>未回答</x:v>
      </x:c>
    </x:row>
    <x:row r="42" ht="132" customHeight="1">
      <x:c r="A42" s="5" t="str">
        <x:v>Q176</x:v>
      </x:c>
      <x:c r="B42" s="5" t="str">
        <x:v>将来の希望
昔の自分に一言伝えるなら、何と伝えますか？</x:v>
      </x:c>
      <x:c r="C42" s="10" t="str">
        <x:f>"必須"</x:f>
        <x:v>必須</x:v>
      </x:c>
      <x:c r="D42" s="9"/>
      <x:c r="E42" s="11" t="str"/>
      <x:c r="F42" s="5" t="str">
        <x:f>IF(C42="対象外",IF(LEN(TRIM(D42&amp;""))=0,"対象外","対象外・記入あり"),IF(C42="条件待ち","条件待ち",IF(LEN(TRIM(D42&amp;""))=0,IF(C42="任意","任意・未記入","未回答"),IF(TRUE,"回答済","入力確認"))))</x:f>
        <x:v>未回答</x:v>
      </x:c>
    </x:row>
    <x:row r="43" ht="132" customHeight="1">
      <x:c r="A43" s="5" t="str">
        <x:v>Q177</x:v>
      </x:c>
      <x:c r="B43" s="5" t="str">
        <x:v>将来の希望
視聴者に、ご自身の人生について一番知ってほしいことは何ですか？</x:v>
      </x:c>
      <x:c r="C43" s="10" t="str">
        <x:f>"必須"</x:f>
        <x:v>必須</x:v>
      </x:c>
      <x:c r="D43" s="9"/>
      <x:c r="E43" s="11" t="str"/>
      <x:c r="F43" s="5" t="str">
        <x:f>IF(C43="対象外",IF(LEN(TRIM(D43&amp;""))=0,"対象外","対象外・記入あり"),IF(C43="条件待ち","条件待ち",IF(LEN(TRIM(D43&amp;""))=0,IF(C43="任意","任意・未記入","未回答"),IF(TRUE,"回答済","入力確認"))))</x:f>
        <x:v>未回答</x:v>
      </x:c>
    </x:row>
    <x:row r="44" ht="132" customHeight="1">
      <x:c r="A44" s="5" t="str">
        <x:v>Q178</x:v>
      </x:c>
      <x:c r="B44" s="5" t="str">
        <x:v>公開時の表現と最終確認
公開時に、特に大まかな表現にしてほしい情報はありますか？</x:v>
      </x:c>
      <x:c r="C44" s="10" t="str">
        <x:f>"必須"</x:f>
        <x:v>必須</x:v>
      </x:c>
      <x:c r="D44" s="9"/>
      <x:c r="E44" s="11" t="str">
        <x:v>地域・時期・家族構成・珍しい職種や資格など。なければ「なし」。回答は公開前提ですが、個人特定につながる情報は省略・ぼかして紹介します。</x:v>
      </x:c>
      <x:c r="F44" s="5" t="str">
        <x:f>IF(C44="対象外",IF(LEN(TRIM(D44&amp;""))=0,"対象外","対象外・記入あり"),IF(C44="条件待ち","条件待ち",IF(LEN(TRIM(D44&amp;""))=0,IF(C44="任意","任意・未記入","未回答"),IF(TRUE,"回答済","入力確認"))))</x:f>
        <x:v>未回答</x:v>
      </x:c>
    </x:row>
    <x:row r="45" ht="132" customHeight="1">
      <x:c r="A45" s="5" t="str">
        <x:v>Q179</x:v>
      </x:c>
      <x:c r="B45" s="5" t="str">
        <x:v>公開時の表現と最終確認
人物イラストの髪型・服装・雰囲気に希望はありますか？</x:v>
      </x:c>
      <x:c r="C45" s="10" t="str">
        <x:f>"任意"</x:f>
        <x:v>任意</x:v>
      </x:c>
      <x:c r="D45" s="9"/>
      <x:c r="E45" s="11" t="str">
        <x:v>任意。実際の容姿を再現するものではありません。仮名は運営者が付けます。</x:v>
      </x:c>
      <x:c r="F45" s="5" t="str">
        <x:f>IF(C45="対象外",IF(LEN(TRIM(D45&amp;""))=0,"対象外","対象外・記入あり"),IF(C45="条件待ち","条件待ち",IF(LEN(TRIM(D45&amp;""))=0,IF(C45="任意","任意・未記入","未回答"),IF(TRUE,"回答済","入力確認"))))</x:f>
        <x:v>任意・未記入</x:v>
      </x:c>
    </x:row>
    <x:row r="46" ht="132" customHeight="1">
      <x:c r="A46" s="5" t="str">
        <x:v>Q180</x:v>
      </x:c>
      <x:c r="B46" s="5" t="str">
        <x:v>公開時の表現と最終確認
声の雰囲気に希望はありますか？</x:v>
      </x:c>
      <x:c r="C46" s="10" t="str">
        <x:f>"任意"</x:f>
        <x:v>任意</x:v>
      </x:c>
      <x:c r="D46" s="9"/>
      <x:c r="E46" s="11" t="str">
        <x:v>任意。落ち着いた声・明るい声・ゆっくりした話し方など。本人の声を再現するものではありません。</x:v>
      </x:c>
      <x:c r="F46" s="5" t="str">
        <x:f>IF(C46="対象外",IF(LEN(TRIM(D46&amp;""))=0,"対象外","対象外・記入あり"),IF(C46="条件待ち","条件待ち",IF(LEN(TRIM(D46&amp;""))=0,IF(C46="任意","任意・未記入","未回答"),IF(TRUE,"回答済","入力確認"))))</x:f>
        <x:v>任意・未記入</x:v>
      </x:c>
    </x:row>
    <x:row r="47" ht="70" customHeight="1">
      <x:c r="A47" s="5" t="str">
        <x:v>Q181</x:v>
      </x:c>
      <x:c r="B47" s="5" t="str">
        <x:v>公開時の表現と最終確認
必須項目を見直し、不明・該当なし・0を区別して回答しました</x:v>
      </x:c>
      <x:c r="C47" s="10" t="str">
        <x:f>"必須"</x:f>
        <x:v>必須</x:v>
      </x:c>
      <x:c r="D47" s="9"/>
      <x:c r="E47" s="11" t="str">
        <x:v>内容をご確認のうえ選択してください。</x:v>
      </x:c>
      <x:c r="F47" s="5" t="str">
        <x:f>IF(C47="対象外",IF(LEN(TRIM(D47&amp;""))=0,"対象外","対象外・記入あり"),IF(C47="条件待ち","条件待ち",IF(LEN(TRIM(D47&amp;""))=0,IF(C47="任意","任意・未記入","未回答"),IF(OR(D47="確認しました"),"回答済","入力確認"))))</x:f>
        <x:v>未回答</x:v>
      </x:c>
    </x:row>
    <x:row r="48" ht="70" customHeight="1">
      <x:c r="A48" s="5" t="str">
        <x:v>Q182</x:v>
      </x:c>
      <x:c r="B48" s="5" t="str">
        <x:v>公開時の表現と最終確認
自分や他人の本名・連絡先・学校名・会社名・詳細な住所を記載していません</x:v>
      </x:c>
      <x:c r="C48" s="10" t="str">
        <x:f>"必須"</x:f>
        <x:v>必須</x:v>
      </x:c>
      <x:c r="D48" s="9"/>
      <x:c r="E48" s="11" t="str">
        <x:v>内容をご確認のうえ選択してください。</x:v>
      </x:c>
      <x:c r="F48" s="5" t="str">
        <x:f>IF(C48="対象外",IF(LEN(TRIM(D48&amp;""))=0,"対象外","対象外・記入あり"),IF(C48="条件待ち","条件待ち",IF(LEN(TRIM(D48&amp;""))=0,IF(C48="任意","任意・未記入","未回答"),IF(OR(D48="確認しました"),"回答済","入力確認"))))</x:f>
        <x:v>未回答</x:v>
      </x:c>
    </x:row>
    <x:row r="49" ht="70" customHeight="1">
      <x:c r="A49" s="5" t="str">
        <x:v>Q183</x:v>
      </x:c>
      <x:c r="B49" s="5" t="str">
        <x:v>公開時の表現と最終確認
説明された範囲で回答が動画として公開されることを再確認しました</x:v>
      </x:c>
      <x:c r="C49" s="10" t="str">
        <x:f>"必須"</x:f>
        <x:v>必須</x:v>
      </x:c>
      <x:c r="D49" s="9"/>
      <x:c r="E49" s="11" t="str">
        <x:v>内容をご確認のうえ選択してください。</x:v>
      </x:c>
      <x:c r="F49" s="5" t="str">
        <x:f>IF(C49="対象外",IF(LEN(TRIM(D49&amp;""))=0,"対象外","対象外・記入あり"),IF(C49="条件待ち","条件待ち",IF(LEN(TRIM(D49&amp;""))=0,IF(C49="任意","任意・未記入","未回答"),IF(OR(D49="確認しました"),"回答済","入力確認"))))</x:f>
        <x:v>未回答</x:v>
      </x:c>
    </x:row>
  </x:sheetData>
  <x:mergeCells>
    <x:mergeCell ref="B2:F2"/>
    <x:mergeCell ref="B3:F3"/>
    <x:mergeCell ref="B4:F4"/>
    <x:mergeCell ref="D5:F5"/>
  </x:mergeCells>
  <x:conditionalFormatting sqref="D8:D49">
    <x:cfRule type="expression" dxfId="28" priority="1">
      <x:formula>$F8="未回答"</x:formula>
    </x:cfRule>
    <x:cfRule type="expression" dxfId="29" priority="2">
      <x:formula>$F8="入力確認"</x:formula>
    </x:cfRule>
    <x:cfRule type="expression" dxfId="30" priority="3">
      <x:formula>$C8="対象外"</x:formula>
    </x:cfRule>
  </x:conditionalFormatting>
  <x:conditionalFormatting sqref="F8:F49">
    <x:cfRule type="containsText" dxfId="31" priority="4" operator="containsText" text="未回答"/>
    <x:cfRule type="containsText" dxfId="32" priority="5" operator="containsText" text="入力確認"/>
    <x:cfRule type="containsText" dxfId="33" priority="6" operator="containsText" text="対象外・記入あり"/>
  </x:conditionalFormatting>
  <x:conditionalFormatting sqref="C8:C49">
    <x:cfRule type="containsText" dxfId="34" priority="7" operator="containsText" text="条件待ち"/>
  </x:conditionalFormatting>
  <x:dataValidations count="10">
    <x:dataValidation type="list" sqref="D9">
      <x:formula1>"飼っている,飼っていない"</x:formula1>
    </x:dataValidation>
    <x:dataValidation type="list" sqref="D13">
      <x:formula1>"吸う,吸わない"</x:formula1>
    </x:dataValidation>
    <x:dataValidation type="list" sqref="D16">
      <x:formula1>"飲む,飲まない"</x:formula1>
    </x:dataValidation>
    <x:dataValidation type="list" sqref="D19">
      <x:formula1>"する,しない"</x:formula1>
    </x:dataValidation>
    <x:dataValidation type="list" sqref="D28">
      <x:formula1>"ある,ない"</x:formula1>
    </x:dataValidation>
    <x:dataValidation type="list" sqref="D38">
      <x:formula1>"希望する,希望しない,未定,現在既婚で該当しない"</x:formula1>
    </x:dataValidation>
    <x:dataValidation type="list" sqref="D40">
      <x:formula1>"希望する（現在子どもなし）,さらに希望する（現在子どもあり）,希望しない,未定"</x:formula1>
    </x:dataValidation>
    <x:dataValidation type="list" sqref="D47">
      <x:formula1>"確認しました"</x:formula1>
    </x:dataValidation>
    <x:dataValidation type="list" sqref="D48">
      <x:formula1>"確認しました"</x:formula1>
    </x:dataValidation>
    <x:dataValidation type="list" sqref="D49">
      <x:formula1>"確認しました"</x:formula1>
    </x:dataValidation>
  </x:dataValidations>
  <x:pageMargins left="0.7" right="0.7" top="0.75" bottom="0.75" header="0.3" footer="0.3"/>
</x:worksheet>
</file>