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C:\Users\hayato\Downloads\"/>
    </mc:Choice>
  </mc:AlternateContent>
  <xr:revisionPtr revIDLastSave="0" documentId="13_ncr:1_{3E001E50-E1DF-4062-A391-453E68AADD4A}" xr6:coauthVersionLast="47" xr6:coauthVersionMax="47" xr10:uidLastSave="{00000000-0000-0000-0000-000000000000}"/>
  <bookViews>
    <workbookView xWindow="-120" yWindow="-120" windowWidth="29040" windowHeight="15840" xr2:uid="{00000000-000D-0000-FFFF-FFFF00000000}"/>
  </bookViews>
  <sheets>
    <sheet name="export_multi_language_24-0807_1" sheetId="1" r:id="rId1"/>
    <sheet name="説明"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6" roundtripDataChecksum="9GlKHqb/iquLXMuuz93KzsrXXQ/VPyj5MIkARUSUhAw="/>
    </ext>
  </extLst>
</workbook>
</file>

<file path=xl/calcChain.xml><?xml version="1.0" encoding="utf-8"?>
<calcChain xmlns="http://schemas.openxmlformats.org/spreadsheetml/2006/main">
  <c r="Q30" i="1" l="1"/>
  <c r="Q29" i="1"/>
  <c r="Q28" i="1"/>
  <c r="Q27" i="1"/>
  <c r="Q26" i="1"/>
  <c r="Q25" i="1"/>
  <c r="Q24" i="1"/>
  <c r="Q23" i="1"/>
  <c r="Q22" i="1"/>
  <c r="Q21" i="1"/>
  <c r="Q20" i="1"/>
  <c r="Q19" i="1"/>
  <c r="Q18" i="1"/>
  <c r="Q17" i="1"/>
  <c r="Q16" i="1"/>
  <c r="Q15" i="1"/>
  <c r="Q14" i="1"/>
  <c r="Q13" i="1"/>
  <c r="Q12" i="1"/>
  <c r="Q11" i="1"/>
  <c r="Q10" i="1"/>
  <c r="Q9" i="1"/>
  <c r="Q8" i="1"/>
  <c r="O30" i="1"/>
  <c r="O29" i="1"/>
  <c r="O28" i="1"/>
  <c r="O27" i="1"/>
  <c r="O26" i="1"/>
  <c r="O25" i="1"/>
  <c r="O24" i="1"/>
  <c r="O23" i="1"/>
  <c r="O22" i="1"/>
  <c r="O21" i="1"/>
  <c r="O20" i="1"/>
  <c r="O19" i="1"/>
  <c r="O18" i="1"/>
  <c r="O17" i="1"/>
  <c r="O16" i="1"/>
  <c r="O15" i="1"/>
  <c r="O14" i="1"/>
  <c r="O13" i="1"/>
  <c r="O12" i="1"/>
  <c r="O11" i="1"/>
  <c r="O10" i="1"/>
  <c r="O9" i="1"/>
  <c r="O8" i="1"/>
  <c r="M30" i="1"/>
  <c r="M29" i="1"/>
  <c r="M28" i="1"/>
  <c r="M27" i="1"/>
  <c r="M26" i="1"/>
  <c r="M25" i="1"/>
  <c r="M24" i="1"/>
  <c r="M23" i="1"/>
  <c r="M22" i="1"/>
  <c r="M21" i="1"/>
  <c r="M20" i="1"/>
  <c r="M19" i="1"/>
  <c r="M18" i="1"/>
  <c r="M17" i="1"/>
  <c r="M16" i="1"/>
  <c r="M15" i="1"/>
  <c r="M14" i="1"/>
  <c r="M13" i="1"/>
  <c r="M12" i="1"/>
  <c r="M11" i="1"/>
  <c r="M10" i="1"/>
  <c r="M9" i="1"/>
  <c r="M8" i="1"/>
  <c r="V30" i="1"/>
  <c r="U30" i="1"/>
  <c r="T30" i="1"/>
  <c r="I30" i="1"/>
  <c r="G30" i="1"/>
  <c r="E30" i="1"/>
  <c r="V29" i="1"/>
  <c r="U29" i="1"/>
  <c r="T29" i="1"/>
  <c r="I29" i="1"/>
  <c r="G29" i="1"/>
  <c r="E29" i="1"/>
  <c r="V28" i="1"/>
  <c r="U28" i="1"/>
  <c r="T28" i="1"/>
  <c r="I28" i="1"/>
  <c r="G28" i="1"/>
  <c r="E28" i="1"/>
  <c r="V27" i="1"/>
  <c r="U27" i="1"/>
  <c r="T27" i="1"/>
  <c r="I27" i="1"/>
  <c r="G27" i="1"/>
  <c r="E27" i="1"/>
  <c r="V26" i="1"/>
  <c r="U26" i="1"/>
  <c r="T26" i="1"/>
  <c r="I26" i="1"/>
  <c r="G26" i="1"/>
  <c r="E26" i="1"/>
  <c r="V25" i="1"/>
  <c r="U25" i="1"/>
  <c r="T25" i="1"/>
  <c r="I25" i="1"/>
  <c r="G25" i="1"/>
  <c r="E25" i="1"/>
  <c r="V24" i="1"/>
  <c r="U24" i="1"/>
  <c r="T24" i="1"/>
  <c r="I24" i="1"/>
  <c r="G24" i="1"/>
  <c r="E24" i="1"/>
  <c r="V23" i="1"/>
  <c r="U23" i="1"/>
  <c r="T23" i="1"/>
  <c r="I23" i="1"/>
  <c r="G23" i="1"/>
  <c r="E23" i="1"/>
  <c r="V22" i="1"/>
  <c r="U22" i="1"/>
  <c r="T22" i="1"/>
  <c r="I22" i="1"/>
  <c r="G22" i="1"/>
  <c r="E22" i="1"/>
  <c r="V21" i="1"/>
  <c r="U21" i="1"/>
  <c r="T21" i="1"/>
  <c r="I21" i="1"/>
  <c r="G21" i="1"/>
  <c r="E21" i="1"/>
  <c r="V20" i="1"/>
  <c r="U20" i="1"/>
  <c r="T20" i="1"/>
  <c r="I20" i="1"/>
  <c r="G20" i="1"/>
  <c r="E20" i="1"/>
  <c r="V19" i="1"/>
  <c r="U19" i="1"/>
  <c r="T19" i="1"/>
  <c r="I19" i="1"/>
  <c r="G19" i="1"/>
  <c r="E19" i="1"/>
  <c r="V18" i="1"/>
  <c r="U18" i="1"/>
  <c r="T18" i="1"/>
  <c r="I18" i="1"/>
  <c r="G18" i="1"/>
  <c r="E18" i="1"/>
  <c r="V17" i="1"/>
  <c r="U17" i="1"/>
  <c r="T17" i="1"/>
  <c r="I17" i="1"/>
  <c r="G17" i="1"/>
  <c r="E17" i="1"/>
  <c r="V16" i="1"/>
  <c r="U16" i="1"/>
  <c r="T16" i="1"/>
  <c r="I16" i="1"/>
  <c r="G16" i="1"/>
  <c r="E16" i="1"/>
  <c r="V15" i="1"/>
  <c r="U15" i="1"/>
  <c r="T15" i="1"/>
  <c r="I15" i="1"/>
  <c r="G15" i="1"/>
  <c r="E15" i="1"/>
  <c r="V14" i="1"/>
  <c r="U14" i="1"/>
  <c r="T14" i="1"/>
  <c r="I14" i="1"/>
  <c r="G14" i="1"/>
  <c r="E14" i="1"/>
  <c r="V13" i="1"/>
  <c r="U13" i="1"/>
  <c r="T13" i="1"/>
  <c r="I13" i="1"/>
  <c r="G13" i="1"/>
  <c r="E13" i="1"/>
  <c r="V12" i="1"/>
  <c r="U12" i="1"/>
  <c r="T12" i="1"/>
  <c r="I12" i="1"/>
  <c r="G12" i="1"/>
  <c r="E12" i="1"/>
  <c r="V11" i="1"/>
  <c r="U11" i="1"/>
  <c r="T11" i="1"/>
  <c r="I11" i="1"/>
  <c r="G11" i="1"/>
  <c r="E11" i="1"/>
  <c r="V10" i="1"/>
  <c r="U10" i="1"/>
  <c r="T10" i="1"/>
  <c r="I10" i="1"/>
  <c r="G10" i="1"/>
  <c r="E10" i="1"/>
  <c r="V9" i="1"/>
  <c r="U9" i="1"/>
  <c r="T9" i="1"/>
  <c r="I9" i="1"/>
  <c r="G9" i="1"/>
  <c r="E9" i="1"/>
  <c r="V8" i="1"/>
  <c r="U8" i="1"/>
  <c r="T8" i="1"/>
  <c r="I8" i="1"/>
  <c r="G8" i="1"/>
  <c r="E8" i="1"/>
  <c r="E5" i="1"/>
  <c r="D5" i="1"/>
  <c r="C5" i="1"/>
  <c r="B5" i="1"/>
  <c r="E4" i="1"/>
  <c r="D4" i="1"/>
  <c r="C4" i="1"/>
  <c r="B4" i="1"/>
  <c r="E3" i="1"/>
  <c r="D3" i="1"/>
  <c r="C3" i="1"/>
  <c r="B3" i="1"/>
</calcChain>
</file>

<file path=xl/sharedStrings.xml><?xml version="1.0" encoding="utf-8"?>
<sst xmlns="http://schemas.openxmlformats.org/spreadsheetml/2006/main" count="276" uniqueCount="201">
  <si>
    <t>カテゴリー1-1</t>
  </si>
  <si>
    <t>カテゴリー1-2</t>
  </si>
  <si>
    <t>カテゴリー2-1</t>
  </si>
  <si>
    <t>カテゴリー2-2</t>
  </si>
  <si>
    <t>カテゴリー3-1</t>
  </si>
  <si>
    <t>カテゴリー3-2</t>
  </si>
  <si>
    <t>カテゴリー4-1</t>
  </si>
  <si>
    <t>カテゴリー4-2</t>
  </si>
  <si>
    <t>カテゴリー5-1</t>
  </si>
  <si>
    <t>カテゴリー5-2</t>
  </si>
  <si>
    <t>カテゴリー6-1</t>
  </si>
  <si>
    <t>カテゴリー6-2</t>
  </si>
  <si>
    <t>カテゴリー7-1</t>
  </si>
  <si>
    <t>カテゴリー7-2</t>
  </si>
  <si>
    <t>カテゴリー8-1</t>
  </si>
  <si>
    <t>カテゴリー8-2</t>
  </si>
  <si>
    <t>カテゴリー9-1</t>
  </si>
  <si>
    <t>カテゴリー9-2</t>
  </si>
  <si>
    <t>カテゴリー10-1</t>
  </si>
  <si>
    <t>カテゴリー10-2</t>
  </si>
  <si>
    <t>カテゴリー11-1</t>
  </si>
  <si>
    <t>カテゴリー11-2</t>
  </si>
  <si>
    <t>カテゴリー12-1</t>
  </si>
  <si>
    <t>カテゴリー12-2</t>
  </si>
  <si>
    <t>日本語</t>
  </si>
  <si>
    <t>レンタル</t>
  </si>
  <si>
    <t>メニュー</t>
  </si>
  <si>
    <t>アクセ</t>
  </si>
  <si>
    <t>サリー</t>
  </si>
  <si>
    <t>英語</t>
  </si>
  <si>
    <t>韓国</t>
  </si>
  <si>
    <t>中国語</t>
  </si>
  <si>
    <t>商品名</t>
  </si>
  <si>
    <t>表示商品名1(日)</t>
  </si>
  <si>
    <t>表示商品名2(日)</t>
  </si>
  <si>
    <t>表示商品名1(英)</t>
  </si>
  <si>
    <t>表示商品名2(英)</t>
  </si>
  <si>
    <t>表示商品名1(韓)</t>
  </si>
  <si>
    <t>表示商品名2(韓)</t>
  </si>
  <si>
    <t>表示商品名1(中)</t>
  </si>
  <si>
    <t>表示商品名2(中)</t>
  </si>
  <si>
    <t>印刷商品名1(日)</t>
  </si>
  <si>
    <t>印刷商品名2(日)</t>
  </si>
  <si>
    <t>印刷商品名1(英)</t>
  </si>
  <si>
    <t>印刷商品名2(英)</t>
  </si>
  <si>
    <t>印刷商品名1(韓)</t>
  </si>
  <si>
    <t>印刷商品名2(韓)</t>
  </si>
  <si>
    <t>印刷商品名1(中)</t>
  </si>
  <si>
    <t>印刷商品名2(中)</t>
  </si>
  <si>
    <t>商品リスト省略名(日)</t>
  </si>
  <si>
    <t>商品リスト省略名(英)</t>
  </si>
  <si>
    <t>商品リスト省略名(韓)</t>
  </si>
  <si>
    <t>商品リスト省略名(中)</t>
  </si>
  <si>
    <t>味変設定1(日)</t>
  </si>
  <si>
    <t>味変設定1(英)</t>
  </si>
  <si>
    <t>味変設定1(韓)</t>
  </si>
  <si>
    <t>味変設定1(中)</t>
  </si>
  <si>
    <t>味変1候補1(日)</t>
  </si>
  <si>
    <t>味変1候補1(英)</t>
  </si>
  <si>
    <t>味変1候補1(韓)</t>
  </si>
  <si>
    <t>味変1候補1(中)</t>
  </si>
  <si>
    <t>味変1候補2(日)</t>
  </si>
  <si>
    <t>味変1候補2(英)</t>
  </si>
  <si>
    <t>味変1候補2(韓)</t>
  </si>
  <si>
    <t>味変1候補2(中)</t>
  </si>
  <si>
    <t>味変1候補3(日)</t>
  </si>
  <si>
    <t>味変1候補3(英)</t>
  </si>
  <si>
    <t>味変1候補3(韓)</t>
  </si>
  <si>
    <t>味変1候補3(中)</t>
  </si>
  <si>
    <t>味変設定2(日)</t>
  </si>
  <si>
    <t>味変設定2(英)</t>
  </si>
  <si>
    <t>味変設定2(韓)</t>
  </si>
  <si>
    <t>味変設定2(中)</t>
  </si>
  <si>
    <t>味変2候補1(日)</t>
  </si>
  <si>
    <t>味変2候補1(英)</t>
  </si>
  <si>
    <t>味変2候補1(韓)</t>
  </si>
  <si>
    <t>味変2候補1(中)</t>
  </si>
  <si>
    <t>味変2候補2(日)</t>
  </si>
  <si>
    <t>味変2候補2(英)</t>
  </si>
  <si>
    <t>味変2候補2(韓)</t>
  </si>
  <si>
    <t>味変2候補2(中)</t>
  </si>
  <si>
    <t>味変2候補3(日)</t>
  </si>
  <si>
    <t>味変2候補3(英)</t>
  </si>
  <si>
    <t>味変2候補3(韓)</t>
  </si>
  <si>
    <t>味変2候補3(中)</t>
  </si>
  <si>
    <t>味変設定3(日)</t>
  </si>
  <si>
    <t>味変設定3(英)</t>
  </si>
  <si>
    <t>味変設定3(韓)</t>
  </si>
  <si>
    <t>味変設定3(中)</t>
  </si>
  <si>
    <t>味変3候補1(日)</t>
  </si>
  <si>
    <t>味変3候補1(英)</t>
  </si>
  <si>
    <t>味変3候補1(韓)</t>
  </si>
  <si>
    <t>味変3候補1(中)</t>
  </si>
  <si>
    <t>味変3候補2(日)</t>
  </si>
  <si>
    <t>味変3候補2(英)</t>
  </si>
  <si>
    <t>味変3候補2(韓)</t>
  </si>
  <si>
    <t>味変3候補2(中)</t>
  </si>
  <si>
    <t>味変3候補3(日)</t>
  </si>
  <si>
    <t>味変3候補3(英)</t>
  </si>
  <si>
    <t>味変3候補3(韓)</t>
  </si>
  <si>
    <t>味変3候補3(中)</t>
  </si>
  <si>
    <t xml:space="preserve">スタンダード女性着物レンタル </t>
  </si>
  <si>
    <t>スタンダード女性着物</t>
  </si>
  <si>
    <t>スタンダード男性着物レンタル</t>
  </si>
  <si>
    <t>スタンダード男性着物</t>
  </si>
  <si>
    <t>２名ペア着物レンタル (男女 )</t>
  </si>
  <si>
    <t>２名ペア着物レンタル</t>
  </si>
  <si>
    <t xml:space="preserve"> (男女 )</t>
  </si>
  <si>
    <t>３名着物レンタル （男女）</t>
  </si>
  <si>
    <t>３名着物レンタル （</t>
  </si>
  <si>
    <t>男女）</t>
  </si>
  <si>
    <t>１週間or４名着物レンタル (男女 )</t>
  </si>
  <si>
    <t>１週間or４名着物レン</t>
  </si>
  <si>
    <t>タル (男女 )</t>
  </si>
  <si>
    <t>３時間女性着物レンタル</t>
  </si>
  <si>
    <t>３時間女性</t>
  </si>
  <si>
    <t>着物レンタル</t>
  </si>
  <si>
    <t>３H女性着物レンタル</t>
  </si>
  <si>
    <t>３時間男性着物レンタル</t>
  </si>
  <si>
    <t>３時間男性</t>
  </si>
  <si>
    <t>３H男性着物レンタル</t>
  </si>
  <si>
    <t>二日目費用　　（1日分追加）</t>
  </si>
  <si>
    <t>二日目費用　　（1日</t>
  </si>
  <si>
    <t>分追加）</t>
  </si>
  <si>
    <t>高級着物レンタル</t>
  </si>
  <si>
    <t>草履（女性）</t>
  </si>
  <si>
    <t>下駄（男性）</t>
  </si>
  <si>
    <t>追加の兵児帯</t>
  </si>
  <si>
    <t>大型の帯</t>
  </si>
  <si>
    <t>大型かんざし（2本）</t>
  </si>
  <si>
    <t>和傘</t>
  </si>
  <si>
    <t>スタンダード着物レンタルセット</t>
  </si>
  <si>
    <t>スタンダード着物レン</t>
  </si>
  <si>
    <t>タルセット</t>
  </si>
  <si>
    <t>杖、襟付きスカート</t>
  </si>
  <si>
    <t>オール・イン高級セット</t>
  </si>
  <si>
    <t>オール・イン高級セッ</t>
  </si>
  <si>
    <t>ト</t>
  </si>
  <si>
    <t>浴衣と帯のセット購入</t>
  </si>
  <si>
    <t>二部式着物と帯のセット購入</t>
  </si>
  <si>
    <t>二部式着物と</t>
  </si>
  <si>
    <t>帯のセット購入</t>
  </si>
  <si>
    <t>二部式着物と帯のセッ</t>
  </si>
  <si>
    <t>イベント学割3時間コース</t>
  </si>
  <si>
    <t>イベント学割3時間コ</t>
  </si>
  <si>
    <t>ース</t>
  </si>
  <si>
    <t>扇子</t>
  </si>
  <si>
    <t>調整</t>
  </si>
  <si>
    <t>【注意1】</t>
  </si>
  <si>
    <t>日本語の色が付いている部分を各言語に翻訳してください。</t>
  </si>
  <si>
    <t>韓国語</t>
  </si>
  <si>
    <t>日本語の内容は変更不可です。</t>
  </si>
  <si>
    <t>【注意2】</t>
  </si>
  <si>
    <r>
      <rPr>
        <sz val="11"/>
        <color theme="1"/>
        <rFont val="Aptos Narrow"/>
      </rPr>
      <t>左側のページの2～5行目はカテゴリー名で、英語は10文字×2、それ以外は5文字×2のデータとなります。</t>
    </r>
    <r>
      <rPr>
        <sz val="11"/>
        <color rgb="FFFF0000"/>
        <rFont val="游ゴシック"/>
        <family val="3"/>
        <charset val="128"/>
      </rPr>
      <t>文字数の制限を超えない事</t>
    </r>
  </si>
  <si>
    <t>日本語の例</t>
  </si>
  <si>
    <t>2行目の背景が青色の日本語を翻訳してください。（3行目：英語、4行目：韓国語、5行目：中国語）</t>
  </si>
  <si>
    <t>　　　　</t>
  </si>
  <si>
    <t>表示出来る文字数の制限があるので、2段表示で拡張出来る用にしています。例）カテゴリー1－1が上段、カテゴリー1－2が下段に表示される。</t>
  </si>
  <si>
    <t>例えばオータムフェアーは7文字ですので、「オータム」と「フェアー」と分けていて、その場合は、2段で表示されます。（右図参照）</t>
  </si>
  <si>
    <t>翻訳後の言語で1列に纏まるのであれば、1列で構いません（英語だとAutumnFairと10文字なので1列に入ります。）その場合は、1段表示となります。</t>
  </si>
  <si>
    <t>英語の例</t>
  </si>
  <si>
    <t>中国語、韓国語の場合、5文字以内に収まらない場合は、適当な場所で区切って2段表示にしてください。（2段目を使用しない場合は空白とします）</t>
  </si>
  <si>
    <t>日本語を翻訳した結果、文字数をオーバーしないように工夫して文字数内に収めてください。</t>
  </si>
  <si>
    <t>【注意3】</t>
  </si>
  <si>
    <r>
      <rPr>
        <sz val="11"/>
        <color theme="1"/>
        <rFont val="Aptos Narrow"/>
      </rPr>
      <t>左側のページの7行目が商品登録のタイトル、8行目以降がデータとなります。</t>
    </r>
    <r>
      <rPr>
        <sz val="11"/>
        <color rgb="FF00B0F0"/>
        <rFont val="游ゴシック"/>
        <family val="3"/>
        <charset val="128"/>
      </rPr>
      <t>(左端の背景がグレーに塗ってある商品名は商品識別用のデータで翻訳の対象ではありません）</t>
    </r>
  </si>
  <si>
    <t>日本語のデータがある部分を翻訳して英語、韓国語、中国語のデータを入れてください。（日本語が1行で収まり2行目が空白の場合でも、翻訳結果が1行で収まらない場合は2行目も使って構いません。）</t>
  </si>
  <si>
    <t>表示商品名1(日)と表示商品名2(日)の翻訳結果を、英語の場合は表示商品名1(英)と表示商品名2(英)に、韓国語の場合は表示商品名1(韓)と表示商品名2(韓)に、中国語の場合は、表示商品名1(中)と表示商品名2(中)に記入してください。</t>
  </si>
  <si>
    <t>印刷商品名1(日)と印刷商品名2(日)の翻訳結果を、英語の場合は印刷商品名1(英)と印刷商品名2(英)に、韓国語の場合は印刷商品名1(韓)と印刷商品名2(韓)に、中国語の場合は、印刷商品名1(中)と印刷商品名2(中)に記入してください。</t>
  </si>
  <si>
    <t>表示商品名1(日)と表示商品名2(日)、印刷商品名1(日)と印刷商品名2(日)については、2つを合成した物を翻訳する形です。</t>
  </si>
  <si>
    <t>右図の「フィッシュアンドチップス」を見ていただくと分かりますが、表示エリアの関係で、2行で表示するようにしています。</t>
  </si>
  <si>
    <t>表示商品名1(日)「フィッシュアンド」表示商品名2(日)「チップス」の場合、「フィッシュアンドチップス」を翻訳してください。</t>
  </si>
  <si>
    <t>例えば英語で翻訳した場合、「Fish and chips」（機械翻訳）とかになると思います。</t>
  </si>
  <si>
    <t>翻訳結果が英語20文字、それ以外10文字に収まる場合は、1段表示でも構いません。（その場合は右下図のようになります。）</t>
  </si>
  <si>
    <t>日本語が１段のみ使用している場合に、翻訳結果が1段分に収まらず2段目を使用しても問題ありません。</t>
  </si>
  <si>
    <t>英語の場合、翻訳結果を表示商品名1(英)に入力します。（1段で収まらず2つに分けた場合は、表示商品名2(英)にも入力します）</t>
  </si>
  <si>
    <t>なお、2つに分割する場合は、英語、韓国語、中国語の言語圏の方が読んで理解出来る形に、文章を2つに分けてください。</t>
  </si>
  <si>
    <t>各枠の最大文字は韓国語、中国語は10文字、英語は20文字までです。超えない様にしてください。（翻訳結果が超えてしまう場合は一部を省略しても構いません）</t>
  </si>
  <si>
    <t>例）「当店自慢特製自家製の」、「スペシャルカツ丼」という商品があり、普通に翻訳すると文字数オーバーする場合、重要なのは「スペシャルカツ丼」の部分で、</t>
  </si>
  <si>
    <t>　「当店自慢特製自家製の」は直接の商品名ではないのでこの部分を同じ様な表現の短い文に翻訳するなどしてください。</t>
  </si>
  <si>
    <t>表示商品名1(日)、表示商品名2(日)と、印刷商品名1(日)、印刷商品名2(日)は同じ場合が多いですが、変更されている場合もあります。</t>
  </si>
  <si>
    <t>同じ場合はコピーする形でも構いませんが、必ず本当に同じ内容であるかの確認をしてください。</t>
  </si>
  <si>
    <t>【注意4】</t>
  </si>
  <si>
    <t>商品リスト省略名について</t>
  </si>
  <si>
    <t>商品リスト省略名(日)は、表示商品名1(日)と表示商品名2(日)を結合し、先頭から10文字分取り出したものです。</t>
  </si>
  <si>
    <t>商品リスト省略名(日)を翻訳して、直接商品リスト省略名(英)、商品リスト省略名(韓)、商品リスト省略名(中)に入れないでください。</t>
  </si>
  <si>
    <t>表示商品名1(日)と表示商品名2(日)を結合して翻訳した後、文字数が10文字（英語の場合は20文字）をオーバーする場合は、商品の内容が分かるようにして文字数内に省略し、各言語の商品リスト省略名に記入してください。</t>
  </si>
  <si>
    <t>ただし、商品リスト省略名(日)が整形済みの場合…例えば表示商品名が「当店自慢特製豪華」「鰻白焼き定食」で、商品リスト省略名(日)が「鰻白焼き定食」だった場合など（デフォルトでは「当店自慢特製豪華鰻白」になる）</t>
  </si>
  <si>
    <t>この場合は、そのまま商品リスト省略名(日)の「鰻白焼き定食」を翻訳して、各言語の商品リスト省略名に記入してください。</t>
  </si>
  <si>
    <t>【注意5】</t>
  </si>
  <si>
    <t>味変設定について</t>
  </si>
  <si>
    <t>味変設定はオプションなので、使用する場合としない場合があります。</t>
  </si>
  <si>
    <t>背景色が設定されていない(白の）場合は味変設定は使用しませんので、翻訳も必要ありません。</t>
  </si>
  <si>
    <t>背景色が設定されている場合は、日本語が記入されている箇所のみ翻訳して下さい。</t>
  </si>
  <si>
    <t>味変設定は、1つのタイトルに3つの候補の組合せで、それが3セット設定出来ます。</t>
  </si>
  <si>
    <t>右図の青枠の3つがタイトルで、味変設定1(日)、味変設定2(日)、味変設定3(日)に相当します。</t>
  </si>
  <si>
    <t>味変設定1(日)を翻訳したものは、味変設定1(英)、味変設定1(韓)、味変設定1(中)に格納してください、味変設定2(日)、味変設定3(日)も同様です。</t>
  </si>
  <si>
    <t>緑枠は各タイトルごとに3つの候補が設定できます。味変設定1(日)の場合、味変設定1(日)の場合、味変1候補1(日)、味変1候補2(日)、味変1候補3(日)が相当します。</t>
  </si>
  <si>
    <t>味変設定2(日)の場合、味変2候補1(日)、味変2候補2(日)、味変2候補3(日)が、味変設定3(日)の場合、味変3候補1(日)、味変3候補2(日)、味変3候補3(日)となります。</t>
  </si>
  <si>
    <t>味変1候補1(日)を翻訳したものは、味変1候補1(英)、味変1候補1(韓)、味変1候補1(中)に格納してください。味変1候補2(日)、味変1候補3(日)も同様です。</t>
  </si>
  <si>
    <t>味変2候補1(日)を翻訳したものは、味変2候補1(英)、味変2候補1(韓)、味変2候補1(中)に格納してください。味変2候補2(日)、味変2候補3(日)も同様です。</t>
  </si>
  <si>
    <t>味変3候補1(日)を翻訳したものは、味変3候補1(英)、味変3候補1(韓)、味変3候補1(中)に格納してください。味変3候補2(日)、味変3候補3(日)も同様です。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</si>
</sst>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scheme val="minor"/>
    </font>
    <font>
      <sz val="11"/>
      <color theme="1"/>
      <name val="Aptos Narrow"/>
      <scheme val="minor"/>
    </font>
    <font>
      <sz val="11"/>
      <color theme="1"/>
      <name val="游ゴシック"/>
      <family val="3"/>
      <charset val="128"/>
    </font>
    <font>
      <b/>
      <sz val="11"/>
      <color rgb="FFFF0000"/>
      <name val="游ゴシック"/>
      <family val="3"/>
      <charset val="128"/>
    </font>
    <font>
      <sz val="11"/>
      <color rgb="FFFF0000"/>
      <name val="游ゴシック"/>
      <family val="3"/>
      <charset val="128"/>
    </font>
    <font>
      <sz val="11"/>
      <color rgb="FF00B050"/>
      <name val="游ゴシック"/>
      <family val="3"/>
      <charset val="128"/>
    </font>
    <font>
      <sz val="11"/>
      <color rgb="FF00B0F0"/>
      <name val="游ゴシック"/>
      <family val="3"/>
      <charset val="128"/>
    </font>
    <font>
      <sz val="11"/>
      <color theme="1"/>
      <name val="Aptos Narrow"/>
    </font>
    <font>
      <sz val="6"/>
      <name val="Aptos Narrow"/>
      <family val="3"/>
      <charset val="128"/>
      <scheme val="minor"/>
    </font>
  </fonts>
  <fills count="7">
    <fill>
      <patternFill patternType="none"/>
    </fill>
    <fill>
      <patternFill patternType="gray125"/>
    </fill>
    <fill>
      <patternFill patternType="solid">
        <fgColor rgb="FFC1E4F5"/>
        <bgColor rgb="FFC1E4F5"/>
      </patternFill>
    </fill>
    <fill>
      <patternFill patternType="solid">
        <fgColor rgb="FFFAE2D5"/>
        <bgColor rgb="FFFAE2D5"/>
      </patternFill>
    </fill>
    <fill>
      <patternFill patternType="solid">
        <fgColor rgb="FFC1F0C8"/>
        <bgColor rgb="FFC1F0C8"/>
      </patternFill>
    </fill>
    <fill>
      <patternFill patternType="solid">
        <fgColor rgb="FFF1CEEE"/>
        <bgColor rgb="FFF1CEEE"/>
      </patternFill>
    </fill>
    <fill>
      <patternFill patternType="solid">
        <fgColor rgb="FFF2F2F2"/>
        <bgColor rgb="FFF2F2F2"/>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cellStyleXfs>
  <cellXfs count="16">
    <xf numFmtId="0" fontId="0" fillId="0" borderId="0" xfId="0" applyAlignment="1">
      <alignment vertical="center"/>
    </xf>
    <xf numFmtId="0" fontId="1" fillId="0" borderId="0" xfId="0" applyFont="1" applyAlignment="1">
      <alignment vertical="center"/>
    </xf>
    <xf numFmtId="0" fontId="2" fillId="2" borderId="1" xfId="0" applyFont="1" applyFill="1" applyBorder="1" applyAlignment="1">
      <alignment vertical="center"/>
    </xf>
    <xf numFmtId="0" fontId="2" fillId="3" borderId="1" xfId="0" applyFont="1" applyFill="1" applyBorder="1" applyAlignment="1">
      <alignment vertical="center"/>
    </xf>
    <xf numFmtId="0" fontId="2" fillId="4" borderId="1" xfId="0" applyFont="1" applyFill="1" applyBorder="1" applyAlignment="1">
      <alignment vertical="center"/>
    </xf>
    <xf numFmtId="0" fontId="2" fillId="5" borderId="1" xfId="0" applyFont="1" applyFill="1" applyBorder="1" applyAlignment="1">
      <alignment vertical="center"/>
    </xf>
    <xf numFmtId="0" fontId="2" fillId="6" borderId="1" xfId="0" applyFont="1" applyFill="1" applyBorder="1" applyAlignment="1">
      <alignment vertical="center"/>
    </xf>
    <xf numFmtId="0" fontId="3" fillId="0" borderId="0" xfId="0" applyFont="1" applyAlignment="1">
      <alignment vertical="center"/>
    </xf>
    <xf numFmtId="0" fontId="2" fillId="2" borderId="2" xfId="0" applyFont="1" applyFill="1" applyBorder="1" applyAlignment="1">
      <alignment vertical="center"/>
    </xf>
    <xf numFmtId="0" fontId="2" fillId="3" borderId="2" xfId="0" applyFont="1" applyFill="1" applyBorder="1" applyAlignment="1">
      <alignment vertical="center"/>
    </xf>
    <xf numFmtId="0" fontId="2" fillId="4" borderId="2" xfId="0" applyFont="1" applyFill="1" applyBorder="1" applyAlignment="1">
      <alignment vertical="center"/>
    </xf>
    <xf numFmtId="0" fontId="2" fillId="5" borderId="2" xfId="0" applyFont="1" applyFill="1" applyBorder="1" applyAlignment="1">
      <alignment vertical="center"/>
    </xf>
    <xf numFmtId="0" fontId="4" fillId="0" borderId="0" xfId="0" applyFont="1" applyAlignment="1">
      <alignment vertical="center"/>
    </xf>
    <xf numFmtId="0" fontId="5" fillId="0" borderId="0" xfId="0" applyFont="1" applyAlignment="1">
      <alignment vertical="center"/>
    </xf>
    <xf numFmtId="0" fontId="2" fillId="0" borderId="0" xfId="0" applyFont="1" applyAlignment="1">
      <alignment vertical="center"/>
    </xf>
    <xf numFmtId="0" fontId="6"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5" Type="http://schemas.openxmlformats.org/officeDocument/2006/relationships/image" Target="../media/image5.jp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oneCellAnchor>
    <xdr:from>
      <xdr:col>17</xdr:col>
      <xdr:colOff>352425</xdr:colOff>
      <xdr:row>44</xdr:row>
      <xdr:rowOff>28575</xdr:rowOff>
    </xdr:from>
    <xdr:ext cx="504825" cy="1057275"/>
    <xdr:sp macro="" textlink="">
      <xdr:nvSpPr>
        <xdr:cNvPr id="3" name="Shape 3">
          <a:extLst>
            <a:ext uri="{FF2B5EF4-FFF2-40B4-BE49-F238E27FC236}">
              <a16:creationId xmlns:a16="http://schemas.microsoft.com/office/drawing/2014/main" id="{00000000-0008-0000-0100-000003000000}"/>
            </a:ext>
          </a:extLst>
        </xdr:cNvPr>
        <xdr:cNvSpPr/>
      </xdr:nvSpPr>
      <xdr:spPr>
        <a:xfrm>
          <a:off x="5103113" y="3260888"/>
          <a:ext cx="485775" cy="1038225"/>
        </a:xfrm>
        <a:prstGeom prst="rect">
          <a:avLst/>
        </a:prstGeom>
        <a:noFill/>
        <a:ln w="19050" cap="flat" cmpd="sng">
          <a:solidFill>
            <a:srgbClr val="0070C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18</xdr:col>
      <xdr:colOff>428625</xdr:colOff>
      <xdr:row>44</xdr:row>
      <xdr:rowOff>28575</xdr:rowOff>
    </xdr:from>
    <xdr:ext cx="2066925" cy="1057275"/>
    <xdr:sp macro="" textlink="">
      <xdr:nvSpPr>
        <xdr:cNvPr id="4" name="Shape 4">
          <a:extLst>
            <a:ext uri="{FF2B5EF4-FFF2-40B4-BE49-F238E27FC236}">
              <a16:creationId xmlns:a16="http://schemas.microsoft.com/office/drawing/2014/main" id="{00000000-0008-0000-0100-000004000000}"/>
            </a:ext>
          </a:extLst>
        </xdr:cNvPr>
        <xdr:cNvSpPr/>
      </xdr:nvSpPr>
      <xdr:spPr>
        <a:xfrm>
          <a:off x="4322063" y="3260888"/>
          <a:ext cx="2047875" cy="1038225"/>
        </a:xfrm>
        <a:prstGeom prst="rect">
          <a:avLst/>
        </a:prstGeom>
        <a:no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17</xdr:col>
      <xdr:colOff>409575</xdr:colOff>
      <xdr:row>3</xdr:row>
      <xdr:rowOff>0</xdr:rowOff>
    </xdr:from>
    <xdr:ext cx="1952625" cy="561975"/>
    <xdr:pic>
      <xdr:nvPicPr>
        <xdr:cNvPr id="2" name="image2.jp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17</xdr:col>
      <xdr:colOff>428625</xdr:colOff>
      <xdr:row>6</xdr:row>
      <xdr:rowOff>209550</xdr:rowOff>
    </xdr:from>
    <xdr:ext cx="1952625" cy="561975"/>
    <xdr:pic>
      <xdr:nvPicPr>
        <xdr:cNvPr id="5" name="image1.jpg">
          <a:extLst>
            <a:ext uri="{FF2B5EF4-FFF2-40B4-BE49-F238E27FC236}">
              <a16:creationId xmlns:a16="http://schemas.microsoft.com/office/drawing/2014/main" id="{00000000-0008-0000-01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16</xdr:col>
      <xdr:colOff>381000</xdr:colOff>
      <xdr:row>15</xdr:row>
      <xdr:rowOff>0</xdr:rowOff>
    </xdr:from>
    <xdr:ext cx="2695575" cy="1095375"/>
    <xdr:pic>
      <xdr:nvPicPr>
        <xdr:cNvPr id="6" name="image3.jpg">
          <a:extLst>
            <a:ext uri="{FF2B5EF4-FFF2-40B4-BE49-F238E27FC236}">
              <a16:creationId xmlns:a16="http://schemas.microsoft.com/office/drawing/2014/main" id="{00000000-0008-0000-01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16</xdr:col>
      <xdr:colOff>381000</xdr:colOff>
      <xdr:row>20</xdr:row>
      <xdr:rowOff>219075</xdr:rowOff>
    </xdr:from>
    <xdr:ext cx="2676525" cy="1104900"/>
    <xdr:pic>
      <xdr:nvPicPr>
        <xdr:cNvPr id="7" name="image5.jpg">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17</xdr:col>
      <xdr:colOff>228600</xdr:colOff>
      <xdr:row>36</xdr:row>
      <xdr:rowOff>180975</xdr:rowOff>
    </xdr:from>
    <xdr:ext cx="2962275" cy="2990850"/>
    <xdr:pic>
      <xdr:nvPicPr>
        <xdr:cNvPr id="8" name="image4.jpg">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1000"/>
  <sheetViews>
    <sheetView tabSelected="1" topLeftCell="A3" workbookViewId="0">
      <selection activeCell="P32" sqref="P32"/>
    </sheetView>
  </sheetViews>
  <sheetFormatPr defaultColWidth="12.5703125" defaultRowHeight="15" customHeight="1" x14ac:dyDescent="0.25"/>
  <cols>
    <col min="1" max="1" width="7.5703125" customWidth="1"/>
    <col min="2" max="2" width="33" customWidth="1"/>
    <col min="3" max="3" width="17" customWidth="1"/>
    <col min="4" max="18" width="16.85546875" customWidth="1"/>
    <col min="19" max="19" width="19.42578125" customWidth="1"/>
    <col min="20" max="70" width="16.85546875" customWidth="1"/>
  </cols>
  <sheetData>
    <row r="1" spans="1:70" ht="18.75" customHeight="1" x14ac:dyDescent="0.25">
      <c r="B1" s="1" t="s">
        <v>0</v>
      </c>
      <c r="C1" s="1" t="s">
        <v>1</v>
      </c>
      <c r="D1" s="1" t="s">
        <v>2</v>
      </c>
      <c r="E1" s="1" t="s">
        <v>3</v>
      </c>
      <c r="F1" s="1" t="s">
        <v>4</v>
      </c>
      <c r="G1" s="1" t="s">
        <v>5</v>
      </c>
      <c r="H1" s="1" t="s">
        <v>6</v>
      </c>
      <c r="I1" s="1" t="s">
        <v>7</v>
      </c>
      <c r="J1" s="1" t="s">
        <v>8</v>
      </c>
      <c r="K1" s="1" t="s">
        <v>9</v>
      </c>
      <c r="L1" s="1" t="s">
        <v>10</v>
      </c>
      <c r="M1" s="1" t="s">
        <v>11</v>
      </c>
      <c r="N1" s="1" t="s">
        <v>12</v>
      </c>
      <c r="O1" s="1" t="s">
        <v>13</v>
      </c>
      <c r="P1" s="1" t="s">
        <v>14</v>
      </c>
      <c r="Q1" s="1" t="s">
        <v>15</v>
      </c>
      <c r="R1" s="1" t="s">
        <v>16</v>
      </c>
      <c r="S1" s="1" t="s">
        <v>17</v>
      </c>
      <c r="T1" s="1" t="s">
        <v>18</v>
      </c>
      <c r="U1" s="1" t="s">
        <v>19</v>
      </c>
      <c r="V1" s="1" t="s">
        <v>20</v>
      </c>
      <c r="W1" s="1" t="s">
        <v>21</v>
      </c>
      <c r="X1" s="1" t="s">
        <v>22</v>
      </c>
      <c r="Y1" s="1" t="s">
        <v>23</v>
      </c>
    </row>
    <row r="2" spans="1:70" ht="18.75" customHeight="1" x14ac:dyDescent="0.25">
      <c r="A2" s="2" t="s">
        <v>24</v>
      </c>
      <c r="B2" s="2" t="s">
        <v>25</v>
      </c>
      <c r="C2" s="2" t="s">
        <v>26</v>
      </c>
      <c r="D2" s="2" t="s">
        <v>27</v>
      </c>
      <c r="E2" s="2" t="s">
        <v>28</v>
      </c>
    </row>
    <row r="3" spans="1:70" ht="18.75" customHeight="1" x14ac:dyDescent="0.25">
      <c r="A3" s="3" t="s">
        <v>29</v>
      </c>
      <c r="B3" s="3" t="str">
        <f ca="1">IFERROR(__xludf.DUMMYFUNCTION("GOOGLETRANSLATE(B2,""ja"",""en"")"),"rental")</f>
        <v>rental</v>
      </c>
      <c r="C3" s="3" t="str">
        <f ca="1">IFERROR(__xludf.DUMMYFUNCTION("GOOGLETRANSLATE(C2,""ja"",""en"")"),"menu")</f>
        <v>menu</v>
      </c>
      <c r="D3" s="3" t="str">
        <f ca="1">IFERROR(__xludf.DUMMYFUNCTION("GOOGLETRANSLATE(D2,""ja"",""en"")"),"Accessories")</f>
        <v>Accessories</v>
      </c>
      <c r="E3" s="3" t="str">
        <f ca="1">IFERROR(__xludf.DUMMYFUNCTION("GOOGLETRANSLATE(E2,""ja"",""en"")"),"sari")</f>
        <v>sari</v>
      </c>
    </row>
    <row r="4" spans="1:70" ht="18.75" customHeight="1" x14ac:dyDescent="0.25">
      <c r="A4" s="4" t="s">
        <v>30</v>
      </c>
      <c r="B4" s="4" t="str">
        <f ca="1">IFERROR(__xludf.DUMMYFUNCTION("GOOGLETRANSLATE(B2,""ja"",""ko"")"),"렌탈")</f>
        <v>렌탈</v>
      </c>
      <c r="C4" s="4" t="str">
        <f ca="1">IFERROR(__xludf.DUMMYFUNCTION("GOOGLETRANSLATE(C2,""ja"",""ko"")"),"메뉴")</f>
        <v>메뉴</v>
      </c>
      <c r="D4" s="4" t="str">
        <f ca="1">IFERROR(__xludf.DUMMYFUNCTION("GOOGLETRANSLATE(D2,""ja"",""ko"")"),"접근")</f>
        <v>접근</v>
      </c>
      <c r="E4" s="4" t="str">
        <f ca="1">IFERROR(__xludf.DUMMYFUNCTION("GOOGLETRANSLATE(E2,""ja"",""ko"")"),"샐리")</f>
        <v>샐리</v>
      </c>
    </row>
    <row r="5" spans="1:70" ht="18.75" customHeight="1" x14ac:dyDescent="0.25">
      <c r="A5" s="5" t="s">
        <v>31</v>
      </c>
      <c r="B5" s="5" t="str">
        <f ca="1">IFERROR(__xludf.DUMMYFUNCTION("GOOGLETRANSLATE(B2,""ja"",""zh"")"),"出租")</f>
        <v>出租</v>
      </c>
      <c r="C5" s="5" t="str">
        <f ca="1">IFERROR(__xludf.DUMMYFUNCTION("GOOGLETRANSLATE(C2,""ja"",""zh"")"),"菜单")</f>
        <v>菜单</v>
      </c>
      <c r="D5" s="5" t="str">
        <f ca="1">IFERROR(__xludf.DUMMYFUNCTION("GOOGLETRANSLATE(D2,""ja"",""zh"")"),"配件")</f>
        <v>配件</v>
      </c>
      <c r="E5" s="5" t="str">
        <f ca="1">IFERROR(__xludf.DUMMYFUNCTION("GOOGLETRANSLATE(E2,""ja"",""zh"")"),"纱丽")</f>
        <v>纱丽</v>
      </c>
    </row>
    <row r="6" spans="1:70" ht="18.75" customHeight="1" x14ac:dyDescent="0.25"/>
    <row r="7" spans="1:70" ht="18.75" customHeight="1" x14ac:dyDescent="0.25">
      <c r="B7" s="6" t="s">
        <v>32</v>
      </c>
      <c r="C7" s="2" t="s">
        <v>33</v>
      </c>
      <c r="D7" s="2" t="s">
        <v>34</v>
      </c>
      <c r="E7" s="3" t="s">
        <v>35</v>
      </c>
      <c r="F7" s="3" t="s">
        <v>36</v>
      </c>
      <c r="G7" s="4" t="s">
        <v>37</v>
      </c>
      <c r="H7" s="4" t="s">
        <v>38</v>
      </c>
      <c r="I7" s="5" t="s">
        <v>39</v>
      </c>
      <c r="J7" s="5" t="s">
        <v>40</v>
      </c>
      <c r="K7" s="2" t="s">
        <v>41</v>
      </c>
      <c r="L7" s="2" t="s">
        <v>42</v>
      </c>
      <c r="M7" s="3" t="s">
        <v>43</v>
      </c>
      <c r="N7" s="3" t="s">
        <v>44</v>
      </c>
      <c r="O7" s="4" t="s">
        <v>45</v>
      </c>
      <c r="P7" s="4" t="s">
        <v>46</v>
      </c>
      <c r="Q7" s="5" t="s">
        <v>47</v>
      </c>
      <c r="R7" s="5" t="s">
        <v>48</v>
      </c>
      <c r="S7" s="2" t="s">
        <v>49</v>
      </c>
      <c r="T7" s="3" t="s">
        <v>50</v>
      </c>
      <c r="U7" s="4" t="s">
        <v>51</v>
      </c>
      <c r="V7" s="5" t="s">
        <v>52</v>
      </c>
      <c r="W7" s="1" t="s">
        <v>53</v>
      </c>
      <c r="X7" s="1" t="s">
        <v>54</v>
      </c>
      <c r="Y7" s="1" t="s">
        <v>55</v>
      </c>
      <c r="Z7" s="1" t="s">
        <v>56</v>
      </c>
      <c r="AA7" s="1" t="s">
        <v>57</v>
      </c>
      <c r="AB7" s="1" t="s">
        <v>58</v>
      </c>
      <c r="AC7" s="1" t="s">
        <v>59</v>
      </c>
      <c r="AD7" s="1" t="s">
        <v>60</v>
      </c>
      <c r="AE7" s="1" t="s">
        <v>61</v>
      </c>
      <c r="AF7" s="1" t="s">
        <v>62</v>
      </c>
      <c r="AG7" s="1" t="s">
        <v>63</v>
      </c>
      <c r="AH7" s="1" t="s">
        <v>64</v>
      </c>
      <c r="AI7" s="1" t="s">
        <v>65</v>
      </c>
      <c r="AJ7" s="1" t="s">
        <v>66</v>
      </c>
      <c r="AK7" s="1" t="s">
        <v>67</v>
      </c>
      <c r="AL7" s="1" t="s">
        <v>68</v>
      </c>
      <c r="AM7" s="1" t="s">
        <v>69</v>
      </c>
      <c r="AN7" s="1" t="s">
        <v>70</v>
      </c>
      <c r="AO7" s="1" t="s">
        <v>71</v>
      </c>
      <c r="AP7" s="1" t="s">
        <v>72</v>
      </c>
      <c r="AQ7" s="1" t="s">
        <v>73</v>
      </c>
      <c r="AR7" s="1" t="s">
        <v>74</v>
      </c>
      <c r="AS7" s="1" t="s">
        <v>75</v>
      </c>
      <c r="AT7" s="1" t="s">
        <v>76</v>
      </c>
      <c r="AU7" s="1" t="s">
        <v>77</v>
      </c>
      <c r="AV7" s="1" t="s">
        <v>78</v>
      </c>
      <c r="AW7" s="1" t="s">
        <v>79</v>
      </c>
      <c r="AX7" s="1" t="s">
        <v>80</v>
      </c>
      <c r="AY7" s="1" t="s">
        <v>81</v>
      </c>
      <c r="AZ7" s="1" t="s">
        <v>82</v>
      </c>
      <c r="BA7" s="1" t="s">
        <v>83</v>
      </c>
      <c r="BB7" s="1" t="s">
        <v>84</v>
      </c>
      <c r="BC7" s="1" t="s">
        <v>85</v>
      </c>
      <c r="BD7" s="1" t="s">
        <v>86</v>
      </c>
      <c r="BE7" s="1" t="s">
        <v>87</v>
      </c>
      <c r="BF7" s="1" t="s">
        <v>88</v>
      </c>
      <c r="BG7" s="1" t="s">
        <v>89</v>
      </c>
      <c r="BH7" s="1" t="s">
        <v>90</v>
      </c>
      <c r="BI7" s="1" t="s">
        <v>91</v>
      </c>
      <c r="BJ7" s="1" t="s">
        <v>92</v>
      </c>
      <c r="BK7" s="1" t="s">
        <v>93</v>
      </c>
      <c r="BL7" s="1" t="s">
        <v>94</v>
      </c>
      <c r="BM7" s="1" t="s">
        <v>95</v>
      </c>
      <c r="BN7" s="1" t="s">
        <v>96</v>
      </c>
      <c r="BO7" s="1" t="s">
        <v>97</v>
      </c>
      <c r="BP7" s="1" t="s">
        <v>98</v>
      </c>
      <c r="BQ7" s="1" t="s">
        <v>99</v>
      </c>
      <c r="BR7" s="1" t="s">
        <v>100</v>
      </c>
    </row>
    <row r="8" spans="1:70" ht="18.75" customHeight="1" x14ac:dyDescent="0.25">
      <c r="B8" s="6" t="s">
        <v>101</v>
      </c>
      <c r="C8" s="2" t="s">
        <v>102</v>
      </c>
      <c r="D8" s="2" t="s">
        <v>25</v>
      </c>
      <c r="E8" s="3" t="str">
        <f ca="1">IFERROR(__xludf.DUMMYFUNCTION("GOOGLETRANSLATE(B8,""ja"",""en"")"),"Standard women's kimono rental")</f>
        <v>Standard women's kimono rental</v>
      </c>
      <c r="F8" s="3"/>
      <c r="G8" s="4" t="str">
        <f ca="1">IFERROR(__xludf.DUMMYFUNCTION("GOOGLETRANSLATE(B8,""ja"",""ko"")"),"스탠다드 여성 기모노 대여")</f>
        <v>스탠다드 여성 기모노 대여</v>
      </c>
      <c r="H8" s="4"/>
      <c r="I8" s="5" t="str">
        <f ca="1">IFERROR(__xludf.DUMMYFUNCTION("GOOGLETRANSLATE(B8,""ja"",""zh"")"),"标准女性和服租赁")</f>
        <v>标准女性和服租赁</v>
      </c>
      <c r="J8" s="5"/>
      <c r="K8" s="2" t="s">
        <v>102</v>
      </c>
      <c r="L8" s="2" t="s">
        <v>25</v>
      </c>
      <c r="M8" s="3" t="str">
        <f ca="1">IFERROR(__xludf.DUMMYFUNCTION("GOOGLETRANSLATE(B8,""ja"",""en"")"),"Standard women's kimono rental")</f>
        <v>Standard women's kimono rental</v>
      </c>
      <c r="N8" s="3"/>
      <c r="O8" s="4" t="str">
        <f ca="1">IFERROR(__xludf.DUMMYFUNCTION("GOOGLETRANSLATE(B8,""ja"",""ko"")"),"스탠다드 여성 기모노 대여")</f>
        <v>스탠다드 여성 기모노 대여</v>
      </c>
      <c r="P8" s="4"/>
      <c r="Q8" s="5" t="str">
        <f ca="1">IFERROR(__xludf.DUMMYFUNCTION("GOOGLETRANSLATE(B8,""ja"",""zh"")"),"标准女性和服租赁")</f>
        <v>标准女性和服租赁</v>
      </c>
      <c r="R8" s="5"/>
      <c r="S8" s="2" t="s">
        <v>102</v>
      </c>
      <c r="T8" s="3" t="str">
        <f ca="1">IFERROR(__xludf.DUMMYFUNCTION("GOOGLETRANSLATE(S8,""ja"",""en"")"),"standard women's kimono")</f>
        <v>standard women's kimono</v>
      </c>
      <c r="U8" s="4" t="str">
        <f ca="1">IFERROR(__xludf.DUMMYFUNCTION("GOOGLETRANSLATE(S8,""ja"",""ko"")"),"스탠다드 여성 기모노")</f>
        <v>스탠다드 여성 기모노</v>
      </c>
      <c r="V8" s="5" t="str">
        <f ca="1">IFERROR(__xludf.DUMMYFUNCTION("GOOGLETRANSLATE(S8,""ja"",""zh"")"),"标准女性和服")</f>
        <v>标准女性和服</v>
      </c>
    </row>
    <row r="9" spans="1:70" ht="18.75" customHeight="1" x14ac:dyDescent="0.25">
      <c r="B9" s="6" t="s">
        <v>103</v>
      </c>
      <c r="C9" s="2" t="s">
        <v>104</v>
      </c>
      <c r="D9" s="2" t="s">
        <v>25</v>
      </c>
      <c r="E9" s="3" t="str">
        <f ca="1">IFERROR(__xludf.DUMMYFUNCTION("GOOGLETRANSLATE(B9,""ja"",""en"")"),"Standard men's kimono rental")</f>
        <v>Standard men's kimono rental</v>
      </c>
      <c r="F9" s="3"/>
      <c r="G9" s="4" t="str">
        <f ca="1">IFERROR(__xludf.DUMMYFUNCTION("GOOGLETRANSLATE(B9,""ja"",""ko"")"),"스탠다드 남성 기모노 대여")</f>
        <v>스탠다드 남성 기모노 대여</v>
      </c>
      <c r="H9" s="4"/>
      <c r="I9" s="5" t="str">
        <f ca="1">IFERROR(__xludf.DUMMYFUNCTION("GOOGLETRANSLATE(B9,""ja"",""zh"")"),"标准男士和服租赁")</f>
        <v>标准男士和服租赁</v>
      </c>
      <c r="J9" s="5"/>
      <c r="K9" s="2" t="s">
        <v>104</v>
      </c>
      <c r="L9" s="2" t="s">
        <v>25</v>
      </c>
      <c r="M9" s="3" t="str">
        <f ca="1">IFERROR(__xludf.DUMMYFUNCTION("GOOGLETRANSLATE(B9,""ja"",""en"")"),"Standard men's kimono rental")</f>
        <v>Standard men's kimono rental</v>
      </c>
      <c r="N9" s="3"/>
      <c r="O9" s="4" t="str">
        <f ca="1">IFERROR(__xludf.DUMMYFUNCTION("GOOGLETRANSLATE(B9,""ja"",""ko"")"),"스탠다드 남성 기모노 대여")</f>
        <v>스탠다드 남성 기모노 대여</v>
      </c>
      <c r="P9" s="4"/>
      <c r="Q9" s="5" t="str">
        <f ca="1">IFERROR(__xludf.DUMMYFUNCTION("GOOGLETRANSLATE(B9,""ja"",""zh"")"),"标准男士和服租赁")</f>
        <v>标准男士和服租赁</v>
      </c>
      <c r="R9" s="5"/>
      <c r="S9" s="2" t="s">
        <v>104</v>
      </c>
      <c r="T9" s="3" t="str">
        <f ca="1">IFERROR(__xludf.DUMMYFUNCTION("GOOGLETRANSLATE(S9,""ja"",""en"")"),"standard men's kimono")</f>
        <v>standard men's kimono</v>
      </c>
      <c r="U9" s="4" t="str">
        <f ca="1">IFERROR(__xludf.DUMMYFUNCTION("GOOGLETRANSLATE(S9,""ja"",""ko"")"),"스탠다드 남성 기모노")</f>
        <v>스탠다드 남성 기모노</v>
      </c>
      <c r="V9" s="5" t="str">
        <f ca="1">IFERROR(__xludf.DUMMYFUNCTION("GOOGLETRANSLATE(S9,""ja"",""zh"")"),"标准男士和服")</f>
        <v>标准男士和服</v>
      </c>
    </row>
    <row r="10" spans="1:70" ht="18.75" customHeight="1" x14ac:dyDescent="0.25">
      <c r="B10" s="6" t="s">
        <v>105</v>
      </c>
      <c r="C10" s="2" t="s">
        <v>106</v>
      </c>
      <c r="D10" s="2" t="s">
        <v>107</v>
      </c>
      <c r="E10" s="3" t="str">
        <f ca="1">IFERROR(__xludf.DUMMYFUNCTION("GOOGLETRANSLATE(B10,""ja"",""en"")"),"Pair kimono rental for 2 people (man and woman)")</f>
        <v>Pair kimono rental for 2 people (man and woman)</v>
      </c>
      <c r="F10" s="3"/>
      <c r="G10" s="4" t="str">
        <f ca="1">IFERROR(__xludf.DUMMYFUNCTION("GOOGLETRANSLATE(B10,""ja"",""ko"")"),"2인 페어 기모노 대여 (남녀)")</f>
        <v>2인 페어 기모노 대여 (남녀)</v>
      </c>
      <c r="H10" s="4"/>
      <c r="I10" s="5" t="str">
        <f ca="1">IFERROR(__xludf.DUMMYFUNCTION("GOOGLETRANSLATE(B10,""ja"",""zh"")"),"2人（男女）成对和服租赁")</f>
        <v>2人（男女）成对和服租赁</v>
      </c>
      <c r="J10" s="5"/>
      <c r="K10" s="2" t="s">
        <v>106</v>
      </c>
      <c r="L10" s="2" t="s">
        <v>107</v>
      </c>
      <c r="M10" s="3" t="str">
        <f ca="1">IFERROR(__xludf.DUMMYFUNCTION("GOOGLETRANSLATE(B10,""ja"",""en"")"),"Pair kimono rental for 2 people (man and woman)")</f>
        <v>Pair kimono rental for 2 people (man and woman)</v>
      </c>
      <c r="N10" s="3"/>
      <c r="O10" s="4" t="str">
        <f ca="1">IFERROR(__xludf.DUMMYFUNCTION("GOOGLETRANSLATE(B10,""ja"",""ko"")"),"2인 페어 기모노 대여 (남녀)")</f>
        <v>2인 페어 기모노 대여 (남녀)</v>
      </c>
      <c r="P10" s="4"/>
      <c r="Q10" s="5" t="str">
        <f ca="1">IFERROR(__xludf.DUMMYFUNCTION("GOOGLETRANSLATE(B10,""ja"",""zh"")"),"2人（男女）成对和服租赁")</f>
        <v>2人（男女）成对和服租赁</v>
      </c>
      <c r="R10" s="5"/>
      <c r="S10" s="2" t="s">
        <v>106</v>
      </c>
      <c r="T10" s="3" t="str">
        <f ca="1">IFERROR(__xludf.DUMMYFUNCTION("GOOGLETRANSLATE(S10,""ja"",""en"")"),"Pair kimono rental for 2 people")</f>
        <v>Pair kimono rental for 2 people</v>
      </c>
      <c r="U10" s="4" t="str">
        <f ca="1">IFERROR(__xludf.DUMMYFUNCTION("GOOGLETRANSLATE(S10,""ja"",""ko"")"),"2인 페어 기모노 대여")</f>
        <v>2인 페어 기모노 대여</v>
      </c>
      <c r="V10" s="5" t="str">
        <f ca="1">IFERROR(__xludf.DUMMYFUNCTION("GOOGLETRANSLATE(S10,""ja"",""zh"")"),"2人成对和服租赁")</f>
        <v>2人成对和服租赁</v>
      </c>
    </row>
    <row r="11" spans="1:70" ht="18.75" customHeight="1" x14ac:dyDescent="0.25">
      <c r="B11" s="6" t="s">
        <v>108</v>
      </c>
      <c r="C11" s="2" t="s">
        <v>109</v>
      </c>
      <c r="D11" s="2" t="s">
        <v>110</v>
      </c>
      <c r="E11" s="3" t="str">
        <f ca="1">IFERROR(__xludf.DUMMYFUNCTION("GOOGLETRANSLATE(B11,""ja"",""en"")"),"Kimono rental for 3 people (men and women)")</f>
        <v>Kimono rental for 3 people (men and women)</v>
      </c>
      <c r="F11" s="3"/>
      <c r="G11" s="4" t="str">
        <f ca="1">IFERROR(__xludf.DUMMYFUNCTION("GOOGLETRANSLATE(B11,""ja"",""ko"")"),"3명 기모노 렌탈 (남녀)")</f>
        <v>3명 기모노 렌탈 (남녀)</v>
      </c>
      <c r="H11" s="4"/>
      <c r="I11" s="5" t="str">
        <f ca="1">IFERROR(__xludf.DUMMYFUNCTION("GOOGLETRANSLATE(B11,""ja"",""zh"")"),"和服出租3人（男女）")</f>
        <v>和服出租3人（男女）</v>
      </c>
      <c r="J11" s="5"/>
      <c r="K11" s="2" t="s">
        <v>109</v>
      </c>
      <c r="L11" s="2" t="s">
        <v>110</v>
      </c>
      <c r="M11" s="3" t="str">
        <f ca="1">IFERROR(__xludf.DUMMYFUNCTION("GOOGLETRANSLATE(B11,""ja"",""en"")"),"Kimono rental for 3 people (men and women)")</f>
        <v>Kimono rental for 3 people (men and women)</v>
      </c>
      <c r="N11" s="3"/>
      <c r="O11" s="4" t="str">
        <f ca="1">IFERROR(__xludf.DUMMYFUNCTION("GOOGLETRANSLATE(B11,""ja"",""ko"")"),"3명 기모노 렌탈 (남녀)")</f>
        <v>3명 기모노 렌탈 (남녀)</v>
      </c>
      <c r="P11" s="4"/>
      <c r="Q11" s="5" t="str">
        <f ca="1">IFERROR(__xludf.DUMMYFUNCTION("GOOGLETRANSLATE(B11,""ja"",""zh"")"),"和服出租3人（男女）")</f>
        <v>和服出租3人（男女）</v>
      </c>
      <c r="R11" s="5"/>
      <c r="S11" s="2" t="s">
        <v>109</v>
      </c>
      <c r="T11" s="3" t="str">
        <f ca="1">IFERROR(__xludf.DUMMYFUNCTION("GOOGLETRANSLATE(S11,""ja"",""en"")"),"Kimono rental for 3 people (")</f>
        <v>Kimono rental for 3 people (</v>
      </c>
      <c r="U11" s="4" t="str">
        <f ca="1">IFERROR(__xludf.DUMMYFUNCTION("GOOGLETRANSLATE(S11,""ja"",""ko"")"),"3명 기모노 렌탈 (")</f>
        <v>3명 기모노 렌탈 (</v>
      </c>
      <c r="V11" s="5" t="str">
        <f ca="1">IFERROR(__xludf.DUMMYFUNCTION("GOOGLETRANSLATE(S11,""ja"",""zh"")"),"和服出租3人份（")</f>
        <v>和服出租3人份（</v>
      </c>
    </row>
    <row r="12" spans="1:70" ht="18.75" customHeight="1" x14ac:dyDescent="0.25">
      <c r="B12" s="6" t="s">
        <v>111</v>
      </c>
      <c r="C12" s="2" t="s">
        <v>112</v>
      </c>
      <c r="D12" s="2" t="s">
        <v>113</v>
      </c>
      <c r="E12" s="3" t="str">
        <f ca="1">IFERROR(__xludf.DUMMYFUNCTION("GOOGLETRANSLATE(B12,""ja"",""en"")"),"Kimono rental for 1 week or 4 people (men and women)")</f>
        <v>Kimono rental for 1 week or 4 people (men and women)</v>
      </c>
      <c r="F12" s="3"/>
      <c r="G12" s="4" t="str">
        <f ca="1">IFERROR(__xludf.DUMMYFUNCTION("GOOGLETRANSLATE(B12,""ja"",""ko"")"),"1주일 or4명 기모노 렌탈 (남녀)")</f>
        <v>1주일 or4명 기모노 렌탈 (남녀)</v>
      </c>
      <c r="H12" s="4"/>
      <c r="I12" s="5" t="str">
        <f ca="1">IFERROR(__xludf.DUMMYFUNCTION("GOOGLETRANSLATE(B12,""ja"",""zh"")"),"和服租赁1周或4人（男女）")</f>
        <v>和服租赁1周或4人（男女）</v>
      </c>
      <c r="J12" s="5"/>
      <c r="K12" s="2" t="s">
        <v>112</v>
      </c>
      <c r="L12" s="2" t="s">
        <v>113</v>
      </c>
      <c r="M12" s="3" t="str">
        <f ca="1">IFERROR(__xludf.DUMMYFUNCTION("GOOGLETRANSLATE(B12,""ja"",""en"")"),"Kimono rental for 1 week or 4 people (men and women)")</f>
        <v>Kimono rental for 1 week or 4 people (men and women)</v>
      </c>
      <c r="N12" s="3"/>
      <c r="O12" s="4" t="str">
        <f ca="1">IFERROR(__xludf.DUMMYFUNCTION("GOOGLETRANSLATE(B12,""ja"",""ko"")"),"1주일 or4명 기모노 렌탈 (남녀)")</f>
        <v>1주일 or4명 기모노 렌탈 (남녀)</v>
      </c>
      <c r="P12" s="4"/>
      <c r="Q12" s="5" t="str">
        <f ca="1">IFERROR(__xludf.DUMMYFUNCTION("GOOGLETRANSLATE(B12,""ja"",""zh"")"),"和服租赁1周或4人（男女）")</f>
        <v>和服租赁1周或4人（男女）</v>
      </c>
      <c r="R12" s="5"/>
      <c r="S12" s="2" t="s">
        <v>112</v>
      </c>
      <c r="T12" s="3" t="str">
        <f ca="1">IFERROR(__xludf.DUMMYFUNCTION("GOOGLETRANSLATE(S12,""ja"",""en"")"),"Kimono Ren for 1 week or 4 people")</f>
        <v>Kimono Ren for 1 week or 4 people</v>
      </c>
      <c r="U12" s="4" t="str">
        <f ca="1">IFERROR(__xludf.DUMMYFUNCTION("GOOGLETRANSLATE(S12,""ja"",""ko"")"),"1주일 or4명 기모노 렌")</f>
        <v>1주일 or4명 기모노 렌</v>
      </c>
      <c r="V12" s="5" t="str">
        <f ca="1">IFERROR(__xludf.DUMMYFUNCTION("GOOGLETRANSLATE(S12,""ja"",""zh"")"),"和服连 1 周或 4 人")</f>
        <v>和服连 1 周或 4 人</v>
      </c>
    </row>
    <row r="13" spans="1:70" ht="18.75" customHeight="1" x14ac:dyDescent="0.25">
      <c r="B13" s="6" t="s">
        <v>114</v>
      </c>
      <c r="C13" s="2" t="s">
        <v>115</v>
      </c>
      <c r="D13" s="2" t="s">
        <v>116</v>
      </c>
      <c r="E13" s="3" t="str">
        <f ca="1">IFERROR(__xludf.DUMMYFUNCTION("GOOGLETRANSLATE(B13,""ja"",""en"")"),"3 hours women's kimono rental")</f>
        <v>3 hours women's kimono rental</v>
      </c>
      <c r="F13" s="3"/>
      <c r="G13" s="4" t="str">
        <f ca="1">IFERROR(__xludf.DUMMYFUNCTION("GOOGLETRANSLATE(B13,""ja"",""ko"")"),"3시간 여성 기모노 대여")</f>
        <v>3시간 여성 기모노 대여</v>
      </c>
      <c r="H13" s="4"/>
      <c r="I13" s="5" t="str">
        <f ca="1">IFERROR(__xludf.DUMMYFUNCTION("GOOGLETRANSLATE(B13,""ja"",""zh"")"),"3小时女士和服租赁")</f>
        <v>3小时女士和服租赁</v>
      </c>
      <c r="J13" s="5"/>
      <c r="K13" s="2" t="s">
        <v>115</v>
      </c>
      <c r="L13" s="2" t="s">
        <v>116</v>
      </c>
      <c r="M13" s="3" t="str">
        <f ca="1">IFERROR(__xludf.DUMMYFUNCTION("GOOGLETRANSLATE(B13,""ja"",""en"")"),"3 hours women's kimono rental")</f>
        <v>3 hours women's kimono rental</v>
      </c>
      <c r="N13" s="3"/>
      <c r="O13" s="4" t="str">
        <f ca="1">IFERROR(__xludf.DUMMYFUNCTION("GOOGLETRANSLATE(B13,""ja"",""ko"")"),"3시간 여성 기모노 대여")</f>
        <v>3시간 여성 기모노 대여</v>
      </c>
      <c r="P13" s="4"/>
      <c r="Q13" s="5" t="str">
        <f ca="1">IFERROR(__xludf.DUMMYFUNCTION("GOOGLETRANSLATE(B13,""ja"",""zh"")"),"3小时女士和服租赁")</f>
        <v>3小时女士和服租赁</v>
      </c>
      <c r="R13" s="5"/>
      <c r="S13" s="2" t="s">
        <v>117</v>
      </c>
      <c r="T13" s="3" t="str">
        <f ca="1">IFERROR(__xludf.DUMMYFUNCTION("GOOGLETRANSLATE(S13,""ja"",""en"")"),"3H women's kimono rental")</f>
        <v>3H women's kimono rental</v>
      </c>
      <c r="U13" s="4" t="str">
        <f ca="1">IFERROR(__xludf.DUMMYFUNCTION("GOOGLETRANSLATE(S13,""ja"",""ko"")"),"3H 여성 기모노 대여")</f>
        <v>3H 여성 기모노 대여</v>
      </c>
      <c r="V13" s="5" t="str">
        <f ca="1">IFERROR(__xludf.DUMMYFUNCTION("GOOGLETRANSLATE(S13,""ja"",""zh"")"),"3H 女士和服出租")</f>
        <v>3H 女士和服出租</v>
      </c>
    </row>
    <row r="14" spans="1:70" ht="18.75" customHeight="1" x14ac:dyDescent="0.25">
      <c r="B14" s="6" t="s">
        <v>118</v>
      </c>
      <c r="C14" s="2" t="s">
        <v>119</v>
      </c>
      <c r="D14" s="2" t="s">
        <v>116</v>
      </c>
      <c r="E14" s="3" t="str">
        <f ca="1">IFERROR(__xludf.DUMMYFUNCTION("GOOGLETRANSLATE(B14,""ja"",""en"")"),"3 hours men's kimono rental")</f>
        <v>3 hours men's kimono rental</v>
      </c>
      <c r="F14" s="3"/>
      <c r="G14" s="4" t="str">
        <f ca="1">IFERROR(__xludf.DUMMYFUNCTION("GOOGLETRANSLATE(B14,""ja"",""ko"")"),"3시간 남성 기모노 대여")</f>
        <v>3시간 남성 기모노 대여</v>
      </c>
      <c r="H14" s="4"/>
      <c r="I14" s="5" t="str">
        <f ca="1">IFERROR(__xludf.DUMMYFUNCTION("GOOGLETRANSLATE(B14,""ja"",""zh"")"),"3小时男士和服租赁")</f>
        <v>3小时男士和服租赁</v>
      </c>
      <c r="J14" s="5"/>
      <c r="K14" s="2" t="s">
        <v>119</v>
      </c>
      <c r="L14" s="2" t="s">
        <v>116</v>
      </c>
      <c r="M14" s="3" t="str">
        <f ca="1">IFERROR(__xludf.DUMMYFUNCTION("GOOGLETRANSLATE(B14,""ja"",""en"")"),"3 hours men's kimono rental")</f>
        <v>3 hours men's kimono rental</v>
      </c>
      <c r="N14" s="3"/>
      <c r="O14" s="4" t="str">
        <f ca="1">IFERROR(__xludf.DUMMYFUNCTION("GOOGLETRANSLATE(B14,""ja"",""ko"")"),"3시간 남성 기모노 대여")</f>
        <v>3시간 남성 기모노 대여</v>
      </c>
      <c r="P14" s="4"/>
      <c r="Q14" s="5" t="str">
        <f ca="1">IFERROR(__xludf.DUMMYFUNCTION("GOOGLETRANSLATE(B14,""ja"",""zh"")"),"3小时男士和服租赁")</f>
        <v>3小时男士和服租赁</v>
      </c>
      <c r="R14" s="5"/>
      <c r="S14" s="2" t="s">
        <v>120</v>
      </c>
      <c r="T14" s="3" t="str">
        <f ca="1">IFERROR(__xludf.DUMMYFUNCTION("GOOGLETRANSLATE(S14,""ja"",""en"")"),"3H male kimono rental")</f>
        <v>3H male kimono rental</v>
      </c>
      <c r="U14" s="4" t="str">
        <f ca="1">IFERROR(__xludf.DUMMYFUNCTION("GOOGLETRANSLATE(S14,""ja"",""ko"")"),"3H 남성 기모노 대여")</f>
        <v>3H 남성 기모노 대여</v>
      </c>
      <c r="V14" s="5" t="str">
        <f ca="1">IFERROR(__xludf.DUMMYFUNCTION("GOOGLETRANSLATE(S14,""ja"",""zh"")"),"3H男和服出租")</f>
        <v>3H男和服出租</v>
      </c>
    </row>
    <row r="15" spans="1:70" ht="18.75" customHeight="1" x14ac:dyDescent="0.25">
      <c r="B15" s="6" t="s">
        <v>121</v>
      </c>
      <c r="C15" s="2" t="s">
        <v>122</v>
      </c>
      <c r="D15" s="2" t="s">
        <v>123</v>
      </c>
      <c r="E15" s="3" t="str">
        <f ca="1">IFERROR(__xludf.DUMMYFUNCTION("GOOGLETRANSLATE(B15,""ja"",""en"")"),"Second day cost (additional for 1 day)")</f>
        <v>Second day cost (additional for 1 day)</v>
      </c>
      <c r="F15" s="3"/>
      <c r="G15" s="4" t="str">
        <f ca="1">IFERROR(__xludf.DUMMYFUNCTION("GOOGLETRANSLATE(B15,""ja"",""ko"")"),"2일째 비용(1일분 추가)")</f>
        <v>2일째 비용(1일분 추가)</v>
      </c>
      <c r="H15" s="4"/>
      <c r="I15" s="5" t="str">
        <f ca="1">IFERROR(__xludf.DUMMYFUNCTION("GOOGLETRANSLATE(B15,""ja"",""zh"")"),"第二天费用（1天额外费用）")</f>
        <v>第二天费用（1天额外费用）</v>
      </c>
      <c r="J15" s="5"/>
      <c r="K15" s="2" t="s">
        <v>122</v>
      </c>
      <c r="L15" s="2" t="s">
        <v>123</v>
      </c>
      <c r="M15" s="3" t="str">
        <f ca="1">IFERROR(__xludf.DUMMYFUNCTION("GOOGLETRANSLATE(B15,""ja"",""en"")"),"Second day cost (additional for 1 day)")</f>
        <v>Second day cost (additional for 1 day)</v>
      </c>
      <c r="N15" s="3"/>
      <c r="O15" s="4" t="str">
        <f ca="1">IFERROR(__xludf.DUMMYFUNCTION("GOOGLETRANSLATE(B15,""ja"",""ko"")"),"2일째 비용(1일분 추가)")</f>
        <v>2일째 비용(1일분 추가)</v>
      </c>
      <c r="P15" s="4"/>
      <c r="Q15" s="5" t="str">
        <f ca="1">IFERROR(__xludf.DUMMYFUNCTION("GOOGLETRANSLATE(B15,""ja"",""zh"")"),"第二天费用（1天额外费用）")</f>
        <v>第二天费用（1天额外费用）</v>
      </c>
      <c r="R15" s="5"/>
      <c r="S15" s="2" t="s">
        <v>122</v>
      </c>
      <c r="T15" s="3" t="str">
        <f ca="1">IFERROR(__xludf.DUMMYFUNCTION("GOOGLETRANSLATE(S15,""ja"",""en"")"),"Second day cost (1 day")</f>
        <v>Second day cost (1 day</v>
      </c>
      <c r="U15" s="4" t="str">
        <f ca="1">IFERROR(__xludf.DUMMYFUNCTION("GOOGLETRANSLATE(S15,""ja"",""ko"")"),"둘째 날 비용 (1 일")</f>
        <v>둘째 날 비용 (1 일</v>
      </c>
      <c r="V15" s="5" t="str">
        <f ca="1">IFERROR(__xludf.DUMMYFUNCTION("GOOGLETRANSLATE(S15,""ja"",""zh"")"),"第二天费用（1天")</f>
        <v>第二天费用（1天</v>
      </c>
    </row>
    <row r="16" spans="1:70" ht="18.75" customHeight="1" x14ac:dyDescent="0.25">
      <c r="B16" s="6" t="s">
        <v>124</v>
      </c>
      <c r="C16" s="2" t="s">
        <v>124</v>
      </c>
      <c r="D16" s="2"/>
      <c r="E16" s="3" t="str">
        <f ca="1">IFERROR(__xludf.DUMMYFUNCTION("GOOGLETRANSLATE(B16,""ja"",""en"")"),"Luxury kimono rental")</f>
        <v>Luxury kimono rental</v>
      </c>
      <c r="F16" s="3"/>
      <c r="G16" s="4" t="str">
        <f ca="1">IFERROR(__xludf.DUMMYFUNCTION("GOOGLETRANSLATE(B16,""ja"",""ko"")"),"고급 기모노 대여")</f>
        <v>고급 기모노 대여</v>
      </c>
      <c r="H16" s="4"/>
      <c r="I16" s="5" t="str">
        <f ca="1">IFERROR(__xludf.DUMMYFUNCTION("GOOGLETRANSLATE(B16,""ja"",""zh"")"),"豪华和服租赁")</f>
        <v>豪华和服租赁</v>
      </c>
      <c r="J16" s="5"/>
      <c r="K16" s="2" t="s">
        <v>124</v>
      </c>
      <c r="L16" s="2"/>
      <c r="M16" s="3" t="str">
        <f ca="1">IFERROR(__xludf.DUMMYFUNCTION("GOOGLETRANSLATE(B16,""ja"",""en"")"),"Luxury kimono rental")</f>
        <v>Luxury kimono rental</v>
      </c>
      <c r="N16" s="3"/>
      <c r="O16" s="4" t="str">
        <f ca="1">IFERROR(__xludf.DUMMYFUNCTION("GOOGLETRANSLATE(B16,""ja"",""ko"")"),"고급 기모노 대여")</f>
        <v>고급 기모노 대여</v>
      </c>
      <c r="P16" s="4"/>
      <c r="Q16" s="5" t="str">
        <f ca="1">IFERROR(__xludf.DUMMYFUNCTION("GOOGLETRANSLATE(B16,""ja"",""zh"")"),"豪华和服租赁")</f>
        <v>豪华和服租赁</v>
      </c>
      <c r="R16" s="5"/>
      <c r="S16" s="2" t="s">
        <v>124</v>
      </c>
      <c r="T16" s="3" t="str">
        <f ca="1">IFERROR(__xludf.DUMMYFUNCTION("GOOGLETRANSLATE(S16,""ja"",""en"")"),"Luxury kimono rental")</f>
        <v>Luxury kimono rental</v>
      </c>
      <c r="U16" s="4" t="str">
        <f ca="1">IFERROR(__xludf.DUMMYFUNCTION("GOOGLETRANSLATE(S16,""ja"",""ko"")"),"고급 기모노 대여")</f>
        <v>고급 기모노 대여</v>
      </c>
      <c r="V16" s="5" t="str">
        <f ca="1">IFERROR(__xludf.DUMMYFUNCTION("GOOGLETRANSLATE(S16,""ja"",""zh"")"),"豪华和服租赁")</f>
        <v>豪华和服租赁</v>
      </c>
    </row>
    <row r="17" spans="2:22" ht="18.75" customHeight="1" x14ac:dyDescent="0.25">
      <c r="B17" s="6" t="s">
        <v>125</v>
      </c>
      <c r="C17" s="2" t="s">
        <v>125</v>
      </c>
      <c r="D17" s="2"/>
      <c r="E17" s="3" t="str">
        <f ca="1">IFERROR(__xludf.DUMMYFUNCTION("GOOGLETRANSLATE(B17,""ja"",""en"")"),"Zori (women)")</f>
        <v>Zori (women)</v>
      </c>
      <c r="F17" s="3"/>
      <c r="G17" s="4" t="str">
        <f ca="1">IFERROR(__xludf.DUMMYFUNCTION("GOOGLETRANSLATE(B17,""ja"",""ko"")"),"초신(여성)")</f>
        <v>초신(여성)</v>
      </c>
      <c r="H17" s="4"/>
      <c r="I17" s="5" t="str">
        <f ca="1">IFERROR(__xludf.DUMMYFUNCTION("GOOGLETRANSLATE(B17,""ja"",""zh"")"),"佐里（女）")</f>
        <v>佐里（女）</v>
      </c>
      <c r="J17" s="5"/>
      <c r="K17" s="2" t="s">
        <v>125</v>
      </c>
      <c r="L17" s="2"/>
      <c r="M17" s="3" t="str">
        <f ca="1">IFERROR(__xludf.DUMMYFUNCTION("GOOGLETRANSLATE(B17,""ja"",""en"")"),"Zori (women)")</f>
        <v>Zori (women)</v>
      </c>
      <c r="N17" s="3"/>
      <c r="O17" s="4" t="str">
        <f ca="1">IFERROR(__xludf.DUMMYFUNCTION("GOOGLETRANSLATE(B17,""ja"",""ko"")"),"초신(여성)")</f>
        <v>초신(여성)</v>
      </c>
      <c r="P17" s="4"/>
      <c r="Q17" s="5" t="str">
        <f ca="1">IFERROR(__xludf.DUMMYFUNCTION("GOOGLETRANSLATE(B17,""ja"",""zh"")"),"佐里（女）")</f>
        <v>佐里（女）</v>
      </c>
      <c r="R17" s="5"/>
      <c r="S17" s="2" t="s">
        <v>125</v>
      </c>
      <c r="T17" s="3" t="str">
        <f ca="1">IFERROR(__xludf.DUMMYFUNCTION("GOOGLETRANSLATE(S17,""ja"",""en"")"),"Zori (women)")</f>
        <v>Zori (women)</v>
      </c>
      <c r="U17" s="4" t="str">
        <f ca="1">IFERROR(__xludf.DUMMYFUNCTION("GOOGLETRANSLATE(S17,""ja"",""ko"")"),"초신(여성)")</f>
        <v>초신(여성)</v>
      </c>
      <c r="V17" s="5" t="str">
        <f ca="1">IFERROR(__xludf.DUMMYFUNCTION("GOOGLETRANSLATE(S17,""ja"",""zh"")"),"佐里（女）")</f>
        <v>佐里（女）</v>
      </c>
    </row>
    <row r="18" spans="2:22" ht="18.75" customHeight="1" x14ac:dyDescent="0.25">
      <c r="B18" s="6" t="s">
        <v>126</v>
      </c>
      <c r="C18" s="2" t="s">
        <v>126</v>
      </c>
      <c r="D18" s="2"/>
      <c r="E18" s="3" t="str">
        <f ca="1">IFERROR(__xludf.DUMMYFUNCTION("GOOGLETRANSLATE(B18,""ja"",""en"")"),"Geta (men)")</f>
        <v>Geta (men)</v>
      </c>
      <c r="F18" s="3"/>
      <c r="G18" s="4" t="str">
        <f ca="1">IFERROR(__xludf.DUMMYFUNCTION("GOOGLETRANSLATE(B18,""ja"",""ko"")"),"나막신(남성)")</f>
        <v>나막신(남성)</v>
      </c>
      <c r="H18" s="4"/>
      <c r="I18" s="5" t="str">
        <f ca="1">IFERROR(__xludf.DUMMYFUNCTION("GOOGLETRANSLATE(B18,""ja"",""zh"")"),"木屐（男）")</f>
        <v>木屐（男）</v>
      </c>
      <c r="J18" s="5"/>
      <c r="K18" s="2" t="s">
        <v>126</v>
      </c>
      <c r="L18" s="2"/>
      <c r="M18" s="3" t="str">
        <f ca="1">IFERROR(__xludf.DUMMYFUNCTION("GOOGLETRANSLATE(B18,""ja"",""en"")"),"Geta (men)")</f>
        <v>Geta (men)</v>
      </c>
      <c r="N18" s="3"/>
      <c r="O18" s="4" t="str">
        <f ca="1">IFERROR(__xludf.DUMMYFUNCTION("GOOGLETRANSLATE(B18,""ja"",""ko"")"),"나막신(남성)")</f>
        <v>나막신(남성)</v>
      </c>
      <c r="P18" s="4"/>
      <c r="Q18" s="5" t="str">
        <f ca="1">IFERROR(__xludf.DUMMYFUNCTION("GOOGLETRANSLATE(B18,""ja"",""zh"")"),"木屐（男）")</f>
        <v>木屐（男）</v>
      </c>
      <c r="R18" s="5"/>
      <c r="S18" s="2" t="s">
        <v>126</v>
      </c>
      <c r="T18" s="3" t="str">
        <f ca="1">IFERROR(__xludf.DUMMYFUNCTION("GOOGLETRANSLATE(S18,""ja"",""en"")"),"Geta (men)")</f>
        <v>Geta (men)</v>
      </c>
      <c r="U18" s="4" t="str">
        <f ca="1">IFERROR(__xludf.DUMMYFUNCTION("GOOGLETRANSLATE(S18,""ja"",""ko"")"),"나막신(남성)")</f>
        <v>나막신(남성)</v>
      </c>
      <c r="V18" s="5" t="str">
        <f ca="1">IFERROR(__xludf.DUMMYFUNCTION("GOOGLETRANSLATE(S18,""ja"",""zh"")"),"木屐（男）")</f>
        <v>木屐（男）</v>
      </c>
    </row>
    <row r="19" spans="2:22" ht="18.75" customHeight="1" x14ac:dyDescent="0.25">
      <c r="B19" s="6" t="s">
        <v>127</v>
      </c>
      <c r="C19" s="2" t="s">
        <v>127</v>
      </c>
      <c r="D19" s="2"/>
      <c r="E19" s="3" t="str">
        <f ca="1">IFERROR(__xludf.DUMMYFUNCTION("GOOGLETRANSLATE(B19,""ja"",""en"")"),"Additional Heiko Belt")</f>
        <v>Additional Heiko Belt</v>
      </c>
      <c r="F19" s="3"/>
      <c r="G19" s="4" t="str">
        <f ca="1">IFERROR(__xludf.DUMMYFUNCTION("GOOGLETRANSLATE(B19,""ja"",""ko"")"),"추가 병아대")</f>
        <v>추가 병아대</v>
      </c>
      <c r="H19" s="4"/>
      <c r="I19" s="5" t="str">
        <f ca="1">IFERROR(__xludf.DUMMYFUNCTION("GOOGLETRANSLATE(B19,""ja"",""zh"")"),"额外的 Heiko 腰带")</f>
        <v>额外的 Heiko 腰带</v>
      </c>
      <c r="J19" s="5"/>
      <c r="K19" s="2" t="s">
        <v>127</v>
      </c>
      <c r="L19" s="2"/>
      <c r="M19" s="3" t="str">
        <f ca="1">IFERROR(__xludf.DUMMYFUNCTION("GOOGLETRANSLATE(B19,""ja"",""en"")"),"Additional Heiko Belt")</f>
        <v>Additional Heiko Belt</v>
      </c>
      <c r="N19" s="3"/>
      <c r="O19" s="4" t="str">
        <f ca="1">IFERROR(__xludf.DUMMYFUNCTION("GOOGLETRANSLATE(B19,""ja"",""ko"")"),"추가 병아대")</f>
        <v>추가 병아대</v>
      </c>
      <c r="P19" s="4"/>
      <c r="Q19" s="5" t="str">
        <f ca="1">IFERROR(__xludf.DUMMYFUNCTION("GOOGLETRANSLATE(B19,""ja"",""zh"")"),"额外的 Heiko 腰带")</f>
        <v>额外的 Heiko 腰带</v>
      </c>
      <c r="R19" s="5"/>
      <c r="S19" s="2" t="s">
        <v>127</v>
      </c>
      <c r="T19" s="3" t="str">
        <f ca="1">IFERROR(__xludf.DUMMYFUNCTION("GOOGLETRANSLATE(S19,""ja"",""en"")"),"Additional Heiko Belt")</f>
        <v>Additional Heiko Belt</v>
      </c>
      <c r="U19" s="4" t="str">
        <f ca="1">IFERROR(__xludf.DUMMYFUNCTION("GOOGLETRANSLATE(S19,""ja"",""ko"")"),"추가 병아대")</f>
        <v>추가 병아대</v>
      </c>
      <c r="V19" s="5" t="str">
        <f ca="1">IFERROR(__xludf.DUMMYFUNCTION("GOOGLETRANSLATE(S19,""ja"",""zh"")"),"额外的 Heiko 腰带")</f>
        <v>额外的 Heiko 腰带</v>
      </c>
    </row>
    <row r="20" spans="2:22" ht="18.75" customHeight="1" x14ac:dyDescent="0.25">
      <c r="B20" s="6" t="s">
        <v>128</v>
      </c>
      <c r="C20" s="2" t="s">
        <v>128</v>
      </c>
      <c r="D20" s="2"/>
      <c r="E20" s="3" t="str">
        <f ca="1">IFERROR(__xludf.DUMMYFUNCTION("GOOGLETRANSLATE(B20,""ja"",""en"")"),"large obi")</f>
        <v>large obi</v>
      </c>
      <c r="F20" s="3"/>
      <c r="G20" s="4" t="str">
        <f ca="1">IFERROR(__xludf.DUMMYFUNCTION("GOOGLETRANSLATE(B20,""ja"",""ko"")"),"대형 띠")</f>
        <v>대형 띠</v>
      </c>
      <c r="H20" s="4"/>
      <c r="I20" s="5" t="str">
        <f ca="1">IFERROR(__xludf.DUMMYFUNCTION("GOOGLETRANSLATE(B20,""ja"",""zh"")"),"大腰带")</f>
        <v>大腰带</v>
      </c>
      <c r="J20" s="5"/>
      <c r="K20" s="2" t="s">
        <v>128</v>
      </c>
      <c r="L20" s="2"/>
      <c r="M20" s="3" t="str">
        <f ca="1">IFERROR(__xludf.DUMMYFUNCTION("GOOGLETRANSLATE(B20,""ja"",""en"")"),"large obi")</f>
        <v>large obi</v>
      </c>
      <c r="N20" s="3"/>
      <c r="O20" s="4" t="str">
        <f ca="1">IFERROR(__xludf.DUMMYFUNCTION("GOOGLETRANSLATE(B20,""ja"",""ko"")"),"대형 띠")</f>
        <v>대형 띠</v>
      </c>
      <c r="P20" s="4"/>
      <c r="Q20" s="5" t="str">
        <f ca="1">IFERROR(__xludf.DUMMYFUNCTION("GOOGLETRANSLATE(B20,""ja"",""zh"")"),"大腰带")</f>
        <v>大腰带</v>
      </c>
      <c r="R20" s="5"/>
      <c r="S20" s="2" t="s">
        <v>128</v>
      </c>
      <c r="T20" s="3" t="str">
        <f ca="1">IFERROR(__xludf.DUMMYFUNCTION("GOOGLETRANSLATE(S20,""ja"",""en"")"),"large obi")</f>
        <v>large obi</v>
      </c>
      <c r="U20" s="4" t="str">
        <f ca="1">IFERROR(__xludf.DUMMYFUNCTION("GOOGLETRANSLATE(S20,""ja"",""ko"")"),"대형 띠")</f>
        <v>대형 띠</v>
      </c>
      <c r="V20" s="5" t="str">
        <f ca="1">IFERROR(__xludf.DUMMYFUNCTION("GOOGLETRANSLATE(S20,""ja"",""zh"")"),"大腰带")</f>
        <v>大腰带</v>
      </c>
    </row>
    <row r="21" spans="2:22" ht="18.75" customHeight="1" x14ac:dyDescent="0.25">
      <c r="B21" s="6" t="s">
        <v>129</v>
      </c>
      <c r="C21" s="2" t="s">
        <v>129</v>
      </c>
      <c r="D21" s="2"/>
      <c r="E21" s="3" t="str">
        <f ca="1">IFERROR(__xludf.DUMMYFUNCTION("GOOGLETRANSLATE(B21,""ja"",""en"")"),"Large hairpins (2 pieces)")</f>
        <v>Large hairpins (2 pieces)</v>
      </c>
      <c r="F21" s="3"/>
      <c r="G21" s="4" t="str">
        <f ca="1">IFERROR(__xludf.DUMMYFUNCTION("GOOGLETRANSLATE(B21,""ja"",""ko"")"),"대형 칸자시(2개)")</f>
        <v>대형 칸자시(2개)</v>
      </c>
      <c r="H21" s="4"/>
      <c r="I21" s="5" t="str">
        <f ca="1">IFERROR(__xludf.DUMMYFUNCTION("GOOGLETRANSLATE(B21,""ja"",""zh"")"),"大发夹（2个）")</f>
        <v>大发夹（2个）</v>
      </c>
      <c r="J21" s="5"/>
      <c r="K21" s="2" t="s">
        <v>129</v>
      </c>
      <c r="L21" s="2"/>
      <c r="M21" s="3" t="str">
        <f ca="1">IFERROR(__xludf.DUMMYFUNCTION("GOOGLETRANSLATE(B21,""ja"",""en"")"),"Large hairpins (2 pieces)")</f>
        <v>Large hairpins (2 pieces)</v>
      </c>
      <c r="N21" s="3"/>
      <c r="O21" s="4" t="str">
        <f ca="1">IFERROR(__xludf.DUMMYFUNCTION("GOOGLETRANSLATE(B21,""ja"",""ko"")"),"대형 칸자시(2개)")</f>
        <v>대형 칸자시(2개)</v>
      </c>
      <c r="P21" s="4"/>
      <c r="Q21" s="5" t="str">
        <f ca="1">IFERROR(__xludf.DUMMYFUNCTION("GOOGLETRANSLATE(B21,""ja"",""zh"")"),"大发夹（2个）")</f>
        <v>大发夹（2个）</v>
      </c>
      <c r="R21" s="5"/>
      <c r="S21" s="2" t="s">
        <v>129</v>
      </c>
      <c r="T21" s="3" t="str">
        <f ca="1">IFERROR(__xludf.DUMMYFUNCTION("GOOGLETRANSLATE(S21,""ja"",""en"")"),"Large hairpins (2 pieces)")</f>
        <v>Large hairpins (2 pieces)</v>
      </c>
      <c r="U21" s="4" t="str">
        <f ca="1">IFERROR(__xludf.DUMMYFUNCTION("GOOGLETRANSLATE(S21,""ja"",""ko"")"),"대형 칸자시(2개)")</f>
        <v>대형 칸자시(2개)</v>
      </c>
      <c r="V21" s="5" t="str">
        <f ca="1">IFERROR(__xludf.DUMMYFUNCTION("GOOGLETRANSLATE(S21,""ja"",""zh"")"),"大发夹（2个）")</f>
        <v>大发夹（2个）</v>
      </c>
    </row>
    <row r="22" spans="2:22" ht="18.75" customHeight="1" x14ac:dyDescent="0.25">
      <c r="B22" s="6" t="s">
        <v>130</v>
      </c>
      <c r="C22" s="2" t="s">
        <v>130</v>
      </c>
      <c r="D22" s="2"/>
      <c r="E22" s="3" t="str">
        <f ca="1">IFERROR(__xludf.DUMMYFUNCTION("GOOGLETRANSLATE(B22,""ja"",""en"")"),"Japanese umbrella")</f>
        <v>Japanese umbrella</v>
      </c>
      <c r="F22" s="3"/>
      <c r="G22" s="4" t="str">
        <f ca="1">IFERROR(__xludf.DUMMYFUNCTION("GOOGLETRANSLATE(B22,""ja"",""ko"")"),"일본 우산")</f>
        <v>일본 우산</v>
      </c>
      <c r="H22" s="4"/>
      <c r="I22" s="5" t="str">
        <f ca="1">IFERROR(__xludf.DUMMYFUNCTION("GOOGLETRANSLATE(B22,""ja"",""zh"")"),"日本伞")</f>
        <v>日本伞</v>
      </c>
      <c r="J22" s="5"/>
      <c r="K22" s="2" t="s">
        <v>130</v>
      </c>
      <c r="L22" s="2"/>
      <c r="M22" s="3" t="str">
        <f ca="1">IFERROR(__xludf.DUMMYFUNCTION("GOOGLETRANSLATE(B22,""ja"",""en"")"),"Japanese umbrella")</f>
        <v>Japanese umbrella</v>
      </c>
      <c r="N22" s="3"/>
      <c r="O22" s="4" t="str">
        <f ca="1">IFERROR(__xludf.DUMMYFUNCTION("GOOGLETRANSLATE(B22,""ja"",""ko"")"),"일본 우산")</f>
        <v>일본 우산</v>
      </c>
      <c r="P22" s="4"/>
      <c r="Q22" s="5" t="str">
        <f ca="1">IFERROR(__xludf.DUMMYFUNCTION("GOOGLETRANSLATE(B22,""ja"",""zh"")"),"日本伞")</f>
        <v>日本伞</v>
      </c>
      <c r="R22" s="5"/>
      <c r="S22" s="2" t="s">
        <v>130</v>
      </c>
      <c r="T22" s="3" t="str">
        <f ca="1">IFERROR(__xludf.DUMMYFUNCTION("GOOGLETRANSLATE(S22,""ja"",""en"")"),"Japanese umbrella")</f>
        <v>Japanese umbrella</v>
      </c>
      <c r="U22" s="4" t="str">
        <f ca="1">IFERROR(__xludf.DUMMYFUNCTION("GOOGLETRANSLATE(S22,""ja"",""ko"")"),"일본 우산")</f>
        <v>일본 우산</v>
      </c>
      <c r="V22" s="5" t="str">
        <f ca="1">IFERROR(__xludf.DUMMYFUNCTION("GOOGLETRANSLATE(S22,""ja"",""zh"")"),"日本伞")</f>
        <v>日本伞</v>
      </c>
    </row>
    <row r="23" spans="2:22" ht="18.75" customHeight="1" x14ac:dyDescent="0.25">
      <c r="B23" s="6" t="s">
        <v>131</v>
      </c>
      <c r="C23" s="2" t="s">
        <v>132</v>
      </c>
      <c r="D23" s="2" t="s">
        <v>133</v>
      </c>
      <c r="E23" s="3" t="str">
        <f ca="1">IFERROR(__xludf.DUMMYFUNCTION("GOOGLETRANSLATE(B23,""ja"",""en"")"),"Standard kimono rental set")</f>
        <v>Standard kimono rental set</v>
      </c>
      <c r="F23" s="3"/>
      <c r="G23" s="4" t="str">
        <f ca="1">IFERROR(__xludf.DUMMYFUNCTION("GOOGLETRANSLATE(B23,""ja"",""ko"")"),"스탠다드 기모노 렌탈 세트")</f>
        <v>스탠다드 기모노 렌탈 세트</v>
      </c>
      <c r="H23" s="4"/>
      <c r="I23" s="5" t="str">
        <f ca="1">IFERROR(__xludf.DUMMYFUNCTION("GOOGLETRANSLATE(B23,""ja"",""zh"")"),"标准和服租赁套装")</f>
        <v>标准和服租赁套装</v>
      </c>
      <c r="J23" s="5"/>
      <c r="K23" s="2" t="s">
        <v>132</v>
      </c>
      <c r="L23" s="2" t="s">
        <v>133</v>
      </c>
      <c r="M23" s="3" t="str">
        <f ca="1">IFERROR(__xludf.DUMMYFUNCTION("GOOGLETRANSLATE(B23,""ja"",""en"")"),"Standard kimono rental set")</f>
        <v>Standard kimono rental set</v>
      </c>
      <c r="N23" s="3"/>
      <c r="O23" s="4" t="str">
        <f ca="1">IFERROR(__xludf.DUMMYFUNCTION("GOOGLETRANSLATE(B23,""ja"",""ko"")"),"스탠다드 기모노 렌탈 세트")</f>
        <v>스탠다드 기모노 렌탈 세트</v>
      </c>
      <c r="P23" s="4"/>
      <c r="Q23" s="5" t="str">
        <f ca="1">IFERROR(__xludf.DUMMYFUNCTION("GOOGLETRANSLATE(B23,""ja"",""zh"")"),"标准和服租赁套装")</f>
        <v>标准和服租赁套装</v>
      </c>
      <c r="R23" s="5"/>
      <c r="S23" s="2" t="s">
        <v>132</v>
      </c>
      <c r="T23" s="3" t="str">
        <f ca="1">IFERROR(__xludf.DUMMYFUNCTION("GOOGLETRANSLATE(S23,""ja"",""en"")"),"standard kimono ren")</f>
        <v>standard kimono ren</v>
      </c>
      <c r="U23" s="4" t="str">
        <f ca="1">IFERROR(__xludf.DUMMYFUNCTION("GOOGLETRANSLATE(S23,""ja"",""ko"")"),"스탠다드 기모노 렌")</f>
        <v>스탠다드 기모노 렌</v>
      </c>
      <c r="V23" s="5" t="str">
        <f ca="1">IFERROR(__xludf.DUMMYFUNCTION("GOOGLETRANSLATE(S23,""ja"",""zh"")"),"标准和服连")</f>
        <v>标准和服连</v>
      </c>
    </row>
    <row r="24" spans="2:22" ht="18.75" customHeight="1" x14ac:dyDescent="0.25">
      <c r="B24" s="6" t="s">
        <v>134</v>
      </c>
      <c r="C24" s="2" t="s">
        <v>134</v>
      </c>
      <c r="D24" s="2"/>
      <c r="E24" s="3" t="str">
        <f ca="1">IFERROR(__xludf.DUMMYFUNCTION("GOOGLETRANSLATE(B24,""ja"",""en"")"),"cane, collared skirt")</f>
        <v>cane, collared skirt</v>
      </c>
      <c r="F24" s="3"/>
      <c r="G24" s="4" t="str">
        <f ca="1">IFERROR(__xludf.DUMMYFUNCTION("GOOGLETRANSLATE(B24,""ja"",""ko"")"),"지팡이, 칼라 치마")</f>
        <v>지팡이, 칼라 치마</v>
      </c>
      <c r="H24" s="4"/>
      <c r="I24" s="5" t="str">
        <f ca="1">IFERROR(__xludf.DUMMYFUNCTION("GOOGLETRANSLATE(B24,""ja"",""zh"")"),"藤条、立领裙")</f>
        <v>藤条、立领裙</v>
      </c>
      <c r="J24" s="5"/>
      <c r="K24" s="2" t="s">
        <v>134</v>
      </c>
      <c r="L24" s="2"/>
      <c r="M24" s="3" t="str">
        <f ca="1">IFERROR(__xludf.DUMMYFUNCTION("GOOGLETRANSLATE(B24,""ja"",""en"")"),"cane, collared skirt")</f>
        <v>cane, collared skirt</v>
      </c>
      <c r="N24" s="3"/>
      <c r="O24" s="4" t="str">
        <f ca="1">IFERROR(__xludf.DUMMYFUNCTION("GOOGLETRANSLATE(B24,""ja"",""ko"")"),"지팡이, 칼라 치마")</f>
        <v>지팡이, 칼라 치마</v>
      </c>
      <c r="P24" s="4"/>
      <c r="Q24" s="5" t="str">
        <f ca="1">IFERROR(__xludf.DUMMYFUNCTION("GOOGLETRANSLATE(B24,""ja"",""zh"")"),"藤条、立领裙")</f>
        <v>藤条、立领裙</v>
      </c>
      <c r="R24" s="5"/>
      <c r="S24" s="2" t="s">
        <v>134</v>
      </c>
      <c r="T24" s="3" t="str">
        <f ca="1">IFERROR(__xludf.DUMMYFUNCTION("GOOGLETRANSLATE(S24,""ja"",""en"")"),"cane, collared skirt")</f>
        <v>cane, collared skirt</v>
      </c>
      <c r="U24" s="4" t="str">
        <f ca="1">IFERROR(__xludf.DUMMYFUNCTION("GOOGLETRANSLATE(S24,""ja"",""ko"")"),"지팡이, 칼라 치마")</f>
        <v>지팡이, 칼라 치마</v>
      </c>
      <c r="V24" s="5" t="str">
        <f ca="1">IFERROR(__xludf.DUMMYFUNCTION("GOOGLETRANSLATE(S24,""ja"",""zh"")"),"藤条、立领裙")</f>
        <v>藤条、立领裙</v>
      </c>
    </row>
    <row r="25" spans="2:22" ht="18.75" customHeight="1" x14ac:dyDescent="0.25">
      <c r="B25" s="6" t="s">
        <v>135</v>
      </c>
      <c r="C25" s="2" t="s">
        <v>136</v>
      </c>
      <c r="D25" s="2" t="s">
        <v>137</v>
      </c>
      <c r="E25" s="3" t="str">
        <f ca="1">IFERROR(__xludf.DUMMYFUNCTION("GOOGLETRANSLATE(B25,""ja"",""en"")"),"All-in luxury set")</f>
        <v>All-in luxury set</v>
      </c>
      <c r="F25" s="3"/>
      <c r="G25" s="4" t="str">
        <f ca="1">IFERROR(__xludf.DUMMYFUNCTION("GOOGLETRANSLATE(B25,""ja"",""ko"")"),"올 인 럭셔리 세트")</f>
        <v>올 인 럭셔리 세트</v>
      </c>
      <c r="H25" s="4"/>
      <c r="I25" s="5" t="str">
        <f ca="1">IFERROR(__xludf.DUMMYFUNCTION("GOOGLETRANSLATE(B25,""ja"",""zh"")"),"全套豪华套装")</f>
        <v>全套豪华套装</v>
      </c>
      <c r="J25" s="5"/>
      <c r="K25" s="2" t="s">
        <v>136</v>
      </c>
      <c r="L25" s="2" t="s">
        <v>137</v>
      </c>
      <c r="M25" s="3" t="str">
        <f ca="1">IFERROR(__xludf.DUMMYFUNCTION("GOOGLETRANSLATE(B25,""ja"",""en"")"),"All-in luxury set")</f>
        <v>All-in luxury set</v>
      </c>
      <c r="N25" s="3"/>
      <c r="O25" s="4" t="str">
        <f ca="1">IFERROR(__xludf.DUMMYFUNCTION("GOOGLETRANSLATE(B25,""ja"",""ko"")"),"올 인 럭셔리 세트")</f>
        <v>올 인 럭셔리 세트</v>
      </c>
      <c r="P25" s="4"/>
      <c r="Q25" s="5" t="str">
        <f ca="1">IFERROR(__xludf.DUMMYFUNCTION("GOOGLETRANSLATE(B25,""ja"",""zh"")"),"全套豪华套装")</f>
        <v>全套豪华套装</v>
      </c>
      <c r="R25" s="5"/>
      <c r="S25" s="2" t="s">
        <v>136</v>
      </c>
      <c r="T25" s="3" t="str">
        <f ca="1">IFERROR(__xludf.DUMMYFUNCTION("GOOGLETRANSLATE(S25,""ja"",""en"")"),"All-in luxury set")</f>
        <v>All-in luxury set</v>
      </c>
      <c r="U25" s="4" t="str">
        <f ca="1">IFERROR(__xludf.DUMMYFUNCTION("GOOGLETRANSLATE(S25,""ja"",""ko"")"),"올 인 럭셔리 세트")</f>
        <v>올 인 럭셔리 세트</v>
      </c>
      <c r="V25" s="5" t="str">
        <f ca="1">IFERROR(__xludf.DUMMYFUNCTION("GOOGLETRANSLATE(S25,""ja"",""zh"")"),"全套豪华套装")</f>
        <v>全套豪华套装</v>
      </c>
    </row>
    <row r="26" spans="2:22" ht="18.75" customHeight="1" x14ac:dyDescent="0.25">
      <c r="B26" s="6" t="s">
        <v>138</v>
      </c>
      <c r="C26" s="2" t="s">
        <v>138</v>
      </c>
      <c r="D26" s="2"/>
      <c r="E26" s="3" t="str">
        <f ca="1">IFERROR(__xludf.DUMMYFUNCTION("GOOGLETRANSLATE(B26,""ja"",""en"")"),"Purchase a set of yukata and obi")</f>
        <v>Purchase a set of yukata and obi</v>
      </c>
      <c r="F26" s="3"/>
      <c r="G26" s="4" t="str">
        <f ca="1">IFERROR(__xludf.DUMMYFUNCTION("GOOGLETRANSLATE(B26,""ja"",""ko"")"),"유카타와 띠 세트 구입")</f>
        <v>유카타와 띠 세트 구입</v>
      </c>
      <c r="H26" s="4"/>
      <c r="I26" s="5" t="str">
        <f ca="1">IFERROR(__xludf.DUMMYFUNCTION("GOOGLETRANSLATE(B26,""ja"",""zh"")"),"购买浴衣和腰带一套")</f>
        <v>购买浴衣和腰带一套</v>
      </c>
      <c r="J26" s="5"/>
      <c r="K26" s="2" t="s">
        <v>138</v>
      </c>
      <c r="L26" s="2"/>
      <c r="M26" s="3" t="str">
        <f ca="1">IFERROR(__xludf.DUMMYFUNCTION("GOOGLETRANSLATE(B26,""ja"",""en"")"),"Purchase a set of yukata and obi")</f>
        <v>Purchase a set of yukata and obi</v>
      </c>
      <c r="N26" s="3"/>
      <c r="O26" s="4" t="str">
        <f ca="1">IFERROR(__xludf.DUMMYFUNCTION("GOOGLETRANSLATE(B26,""ja"",""ko"")"),"유카타와 띠 세트 구입")</f>
        <v>유카타와 띠 세트 구입</v>
      </c>
      <c r="P26" s="4"/>
      <c r="Q26" s="5" t="str">
        <f ca="1">IFERROR(__xludf.DUMMYFUNCTION("GOOGLETRANSLATE(B26,""ja"",""zh"")"),"购买浴衣和腰带一套")</f>
        <v>购买浴衣和腰带一套</v>
      </c>
      <c r="R26" s="5"/>
      <c r="S26" s="2" t="s">
        <v>138</v>
      </c>
      <c r="T26" s="3" t="str">
        <f ca="1">IFERROR(__xludf.DUMMYFUNCTION("GOOGLETRANSLATE(S26,""ja"",""en"")"),"Purchase a set of yukata and obi")</f>
        <v>Purchase a set of yukata and obi</v>
      </c>
      <c r="U26" s="4" t="str">
        <f ca="1">IFERROR(__xludf.DUMMYFUNCTION("GOOGLETRANSLATE(S26,""ja"",""ko"")"),"유카타와 띠 세트 구입")</f>
        <v>유카타와 띠 세트 구입</v>
      </c>
      <c r="V26" s="5" t="str">
        <f ca="1">IFERROR(__xludf.DUMMYFUNCTION("GOOGLETRANSLATE(S26,""ja"",""zh"")"),"购买浴衣和腰带一套")</f>
        <v>购买浴衣和腰带一套</v>
      </c>
    </row>
    <row r="27" spans="2:22" ht="18.75" customHeight="1" x14ac:dyDescent="0.25">
      <c r="B27" s="6" t="s">
        <v>139</v>
      </c>
      <c r="C27" s="2" t="s">
        <v>140</v>
      </c>
      <c r="D27" s="2" t="s">
        <v>141</v>
      </c>
      <c r="E27" s="3" t="str">
        <f ca="1">IFERROR(__xludf.DUMMYFUNCTION("GOOGLETRANSLATE(B27,""ja"",""en"")"),"Purchase a two-part kimono and obi set")</f>
        <v>Purchase a two-part kimono and obi set</v>
      </c>
      <c r="F27" s="3"/>
      <c r="G27" s="4" t="str">
        <f ca="1">IFERROR(__xludf.DUMMYFUNCTION("GOOGLETRANSLATE(B27,""ja"",""ko"")"),"이부식 기모노와 띠 세트 구입")</f>
        <v>이부식 기모노와 띠 세트 구입</v>
      </c>
      <c r="H27" s="4"/>
      <c r="I27" s="5" t="str">
        <f ca="1">IFERROR(__xludf.DUMMYFUNCTION("GOOGLETRANSLATE(B27,""ja"",""zh"")"),"购买两件式和服和腰带套装")</f>
        <v>购买两件式和服和腰带套装</v>
      </c>
      <c r="J27" s="5"/>
      <c r="K27" s="2" t="s">
        <v>140</v>
      </c>
      <c r="L27" s="2" t="s">
        <v>141</v>
      </c>
      <c r="M27" s="3" t="str">
        <f ca="1">IFERROR(__xludf.DUMMYFUNCTION("GOOGLETRANSLATE(B27,""ja"",""en"")"),"Purchase a two-part kimono and obi set")</f>
        <v>Purchase a two-part kimono and obi set</v>
      </c>
      <c r="N27" s="3"/>
      <c r="O27" s="4" t="str">
        <f ca="1">IFERROR(__xludf.DUMMYFUNCTION("GOOGLETRANSLATE(B27,""ja"",""ko"")"),"이부식 기모노와 띠 세트 구입")</f>
        <v>이부식 기모노와 띠 세트 구입</v>
      </c>
      <c r="P27" s="4"/>
      <c r="Q27" s="5" t="str">
        <f ca="1">IFERROR(__xludf.DUMMYFUNCTION("GOOGLETRANSLATE(B27,""ja"",""zh"")"),"购买两件式和服和腰带套装")</f>
        <v>购买两件式和服和腰带套装</v>
      </c>
      <c r="R27" s="5"/>
      <c r="S27" s="2" t="s">
        <v>142</v>
      </c>
      <c r="T27" s="3" t="str">
        <f ca="1">IFERROR(__xludf.DUMMYFUNCTION("GOOGLETRANSLATE(S27,""ja"",""en"")"),"Two-part kimono and obi set")</f>
        <v>Two-part kimono and obi set</v>
      </c>
      <c r="U27" s="4" t="str">
        <f ca="1">IFERROR(__xludf.DUMMYFUNCTION("GOOGLETRANSLATE(S27,""ja"",""ko"")"),"이부 식 기모노와 띠 세트")</f>
        <v>이부 식 기모노와 띠 세트</v>
      </c>
      <c r="V27" s="5" t="str">
        <f ca="1">IFERROR(__xludf.DUMMYFUNCTION("GOOGLETRANSLATE(S27,""ja"",""zh"")"),"和服和腰带两件套")</f>
        <v>和服和腰带两件套</v>
      </c>
    </row>
    <row r="28" spans="2:22" ht="18.75" customHeight="1" x14ac:dyDescent="0.25">
      <c r="B28" s="6" t="s">
        <v>143</v>
      </c>
      <c r="C28" s="2" t="s">
        <v>144</v>
      </c>
      <c r="D28" s="2" t="s">
        <v>145</v>
      </c>
      <c r="E28" s="3" t="str">
        <f ca="1">IFERROR(__xludf.DUMMYFUNCTION("GOOGLETRANSLATE(B28,""ja"",""en"")"),"Event student discount 3 hour course")</f>
        <v>Event student discount 3 hour course</v>
      </c>
      <c r="F28" s="3"/>
      <c r="G28" s="4" t="str">
        <f ca="1">IFERROR(__xludf.DUMMYFUNCTION("GOOGLETRANSLATE(B28,""ja"",""ko"")"),"이벤트학할 3시간 코스")</f>
        <v>이벤트학할 3시간 코스</v>
      </c>
      <c r="H28" s="4"/>
      <c r="I28" s="5" t="str">
        <f ca="1">IFERROR(__xludf.DUMMYFUNCTION("GOOGLETRANSLATE(B28,""ja"",""zh"")"),"活动 学生折扣3小时课程")</f>
        <v>活动 学生折扣3小时课程</v>
      </c>
      <c r="J28" s="5"/>
      <c r="K28" s="2" t="s">
        <v>144</v>
      </c>
      <c r="L28" s="2" t="s">
        <v>145</v>
      </c>
      <c r="M28" s="3" t="str">
        <f ca="1">IFERROR(__xludf.DUMMYFUNCTION("GOOGLETRANSLATE(B28,""ja"",""en"")"),"Event student discount 3 hour course")</f>
        <v>Event student discount 3 hour course</v>
      </c>
      <c r="N28" s="3"/>
      <c r="O28" s="4" t="str">
        <f ca="1">IFERROR(__xludf.DUMMYFUNCTION("GOOGLETRANSLATE(B28,""ja"",""ko"")"),"이벤트학할 3시간 코스")</f>
        <v>이벤트학할 3시간 코스</v>
      </c>
      <c r="P28" s="4"/>
      <c r="Q28" s="5" t="str">
        <f ca="1">IFERROR(__xludf.DUMMYFUNCTION("GOOGLETRANSLATE(B28,""ja"",""zh"")"),"活动 学生折扣3小时课程")</f>
        <v>活动 学生折扣3小时课程</v>
      </c>
      <c r="R28" s="5"/>
      <c r="S28" s="2" t="s">
        <v>144</v>
      </c>
      <c r="T28" s="3" t="str">
        <f ca="1">IFERROR(__xludf.DUMMYFUNCTION("GOOGLETRANSLATE(S28,""ja"",""en"")"),"Event student discount 3 hours")</f>
        <v>Event student discount 3 hours</v>
      </c>
      <c r="U28" s="4" t="str">
        <f ca="1">IFERROR(__xludf.DUMMYFUNCTION("GOOGLETRANSLATE(S28,""ja"",""ko"")"),"이벤트학 할인 3시간 코")</f>
        <v>이벤트학 할인 3시간 코</v>
      </c>
      <c r="V28" s="5" t="str">
        <f ca="1">IFERROR(__xludf.DUMMYFUNCTION("GOOGLETRANSLATE(S28,""ja"",""zh"")"),"活动学生折扣3小时")</f>
        <v>活动学生折扣3小时</v>
      </c>
    </row>
    <row r="29" spans="2:22" ht="18.75" customHeight="1" x14ac:dyDescent="0.25">
      <c r="B29" s="6" t="s">
        <v>146</v>
      </c>
      <c r="C29" s="2" t="s">
        <v>146</v>
      </c>
      <c r="D29" s="2"/>
      <c r="E29" s="3" t="str">
        <f ca="1">IFERROR(__xludf.DUMMYFUNCTION("GOOGLETRANSLATE(B29,""ja"",""en"")"),"fan")</f>
        <v>fan</v>
      </c>
      <c r="F29" s="3"/>
      <c r="G29" s="4" t="str">
        <f ca="1">IFERROR(__xludf.DUMMYFUNCTION("GOOGLETRANSLATE(B29,""ja"",""ko"")"),"부채")</f>
        <v>부채</v>
      </c>
      <c r="H29" s="4"/>
      <c r="I29" s="5" t="str">
        <f ca="1">IFERROR(__xludf.DUMMYFUNCTION("GOOGLETRANSLATE(B29,""ja"",""zh"")"),"扇子")</f>
        <v>扇子</v>
      </c>
      <c r="J29" s="5"/>
      <c r="K29" s="2" t="s">
        <v>146</v>
      </c>
      <c r="L29" s="2"/>
      <c r="M29" s="3" t="str">
        <f ca="1">IFERROR(__xludf.DUMMYFUNCTION("GOOGLETRANSLATE(B29,""ja"",""en"")"),"fan")</f>
        <v>fan</v>
      </c>
      <c r="N29" s="3"/>
      <c r="O29" s="4" t="str">
        <f ca="1">IFERROR(__xludf.DUMMYFUNCTION("GOOGLETRANSLATE(B29,""ja"",""ko"")"),"부채")</f>
        <v>부채</v>
      </c>
      <c r="P29" s="4"/>
      <c r="Q29" s="5" t="str">
        <f ca="1">IFERROR(__xludf.DUMMYFUNCTION("GOOGLETRANSLATE(B29,""ja"",""zh"")"),"扇子")</f>
        <v>扇子</v>
      </c>
      <c r="R29" s="5"/>
      <c r="S29" s="2" t="s">
        <v>146</v>
      </c>
      <c r="T29" s="3" t="str">
        <f ca="1">IFERROR(__xludf.DUMMYFUNCTION("GOOGLETRANSLATE(S29,""ja"",""en"")"),"fan")</f>
        <v>fan</v>
      </c>
      <c r="U29" s="4" t="str">
        <f ca="1">IFERROR(__xludf.DUMMYFUNCTION("GOOGLETRANSLATE(S29,""ja"",""ko"")"),"부채")</f>
        <v>부채</v>
      </c>
      <c r="V29" s="5" t="str">
        <f ca="1">IFERROR(__xludf.DUMMYFUNCTION("GOOGLETRANSLATE(S29,""ja"",""zh"")"),"扇子")</f>
        <v>扇子</v>
      </c>
    </row>
    <row r="30" spans="2:22" ht="18.75" customHeight="1" x14ac:dyDescent="0.25">
      <c r="B30" s="6" t="s">
        <v>147</v>
      </c>
      <c r="C30" s="2" t="s">
        <v>147</v>
      </c>
      <c r="D30" s="2"/>
      <c r="E30" s="3" t="str">
        <f ca="1">IFERROR(__xludf.DUMMYFUNCTION("GOOGLETRANSLATE(B30,""ja"",""en"")"),"adjustment")</f>
        <v>adjustment</v>
      </c>
      <c r="F30" s="3"/>
      <c r="G30" s="4" t="str">
        <f ca="1">IFERROR(__xludf.DUMMYFUNCTION("GOOGLETRANSLATE(B30,""ja"",""ko"")"),"조정")</f>
        <v>조정</v>
      </c>
      <c r="H30" s="4"/>
      <c r="I30" s="5" t="str">
        <f ca="1">IFERROR(__xludf.DUMMYFUNCTION("GOOGLETRANSLATE(B30,""ja"",""zh"")"),"调整")</f>
        <v>调整</v>
      </c>
      <c r="J30" s="5"/>
      <c r="K30" s="2" t="s">
        <v>147</v>
      </c>
      <c r="L30" s="2"/>
      <c r="M30" s="3" t="str">
        <f ca="1">IFERROR(__xludf.DUMMYFUNCTION("GOOGLETRANSLATE(B30,""ja"",""en"")"),"adjustment")</f>
        <v>adjustment</v>
      </c>
      <c r="N30" s="3"/>
      <c r="O30" s="4" t="str">
        <f ca="1">IFERROR(__xludf.DUMMYFUNCTION("GOOGLETRANSLATE(B30,""ja"",""ko"")"),"조정")</f>
        <v>조정</v>
      </c>
      <c r="P30" s="4"/>
      <c r="Q30" s="5" t="str">
        <f ca="1">IFERROR(__xludf.DUMMYFUNCTION("GOOGLETRANSLATE(B30,""ja"",""zh"")"),"调整")</f>
        <v>调整</v>
      </c>
      <c r="R30" s="5"/>
      <c r="S30" s="2" t="s">
        <v>147</v>
      </c>
      <c r="T30" s="3" t="str">
        <f ca="1">IFERROR(__xludf.DUMMYFUNCTION("GOOGLETRANSLATE(S30,""ja"",""en"")"),"adjustment")</f>
        <v>adjustment</v>
      </c>
      <c r="U30" s="4" t="str">
        <f ca="1">IFERROR(__xludf.DUMMYFUNCTION("GOOGLETRANSLATE(S30,""ja"",""ko"")"),"조정")</f>
        <v>조정</v>
      </c>
      <c r="V30" s="5" t="str">
        <f ca="1">IFERROR(__xludf.DUMMYFUNCTION("GOOGLETRANSLATE(S30,""ja"",""zh"")"),"调整")</f>
        <v>调整</v>
      </c>
    </row>
    <row r="31" spans="2:22" ht="18.75" customHeight="1" x14ac:dyDescent="0.25"/>
    <row r="32" spans="2:22" ht="18.75" customHeight="1" x14ac:dyDescent="0.25"/>
    <row r="33" ht="18.75" customHeight="1" x14ac:dyDescent="0.25"/>
    <row r="34" ht="18.75" customHeight="1" x14ac:dyDescent="0.25"/>
    <row r="35" ht="18.75" customHeight="1" x14ac:dyDescent="0.25"/>
    <row r="36" ht="18.75" customHeight="1" x14ac:dyDescent="0.25"/>
    <row r="37" ht="18.75" customHeight="1" x14ac:dyDescent="0.25"/>
    <row r="38" ht="18.75" customHeight="1" x14ac:dyDescent="0.25"/>
    <row r="39" ht="18.75" customHeight="1" x14ac:dyDescent="0.25"/>
    <row r="40" ht="18.75" customHeight="1" x14ac:dyDescent="0.25"/>
    <row r="41" ht="18.75" customHeight="1" x14ac:dyDescent="0.25"/>
    <row r="42" ht="18.75" customHeight="1" x14ac:dyDescent="0.25"/>
    <row r="43" ht="18.75" customHeight="1" x14ac:dyDescent="0.25"/>
    <row r="44" ht="18.75" customHeight="1" x14ac:dyDescent="0.25"/>
    <row r="45" ht="18.75" customHeight="1" x14ac:dyDescent="0.25"/>
    <row r="46" ht="18.75" customHeight="1" x14ac:dyDescent="0.25"/>
    <row r="47" ht="18.75" customHeight="1" x14ac:dyDescent="0.25"/>
    <row r="48" ht="18.75" customHeight="1" x14ac:dyDescent="0.25"/>
    <row r="49" ht="18.75" customHeight="1" x14ac:dyDescent="0.25"/>
    <row r="50" ht="18.75" customHeight="1" x14ac:dyDescent="0.25"/>
    <row r="51" ht="18.75" customHeight="1" x14ac:dyDescent="0.25"/>
    <row r="52" ht="18.75" customHeight="1" x14ac:dyDescent="0.25"/>
    <row r="53" ht="18.75" customHeight="1" x14ac:dyDescent="0.25"/>
    <row r="54" ht="18.75" customHeight="1" x14ac:dyDescent="0.25"/>
    <row r="55" ht="18.75" customHeight="1" x14ac:dyDescent="0.25"/>
    <row r="56" ht="18.75" customHeight="1" x14ac:dyDescent="0.25"/>
    <row r="57" ht="18.75" customHeight="1" x14ac:dyDescent="0.25"/>
    <row r="58" ht="18.75" customHeight="1" x14ac:dyDescent="0.25"/>
    <row r="59" ht="18.75" customHeight="1" x14ac:dyDescent="0.25"/>
    <row r="60" ht="18.75" customHeight="1" x14ac:dyDescent="0.25"/>
    <row r="61" ht="18.75" customHeight="1" x14ac:dyDescent="0.25"/>
    <row r="62" ht="18.75" customHeight="1" x14ac:dyDescent="0.25"/>
    <row r="63" ht="18.75" customHeight="1" x14ac:dyDescent="0.25"/>
    <row r="64" ht="18.75" customHeight="1" x14ac:dyDescent="0.25"/>
    <row r="65" ht="18.75" customHeight="1" x14ac:dyDescent="0.25"/>
    <row r="66" ht="18.75" customHeight="1" x14ac:dyDescent="0.25"/>
    <row r="67" ht="18.75" customHeight="1" x14ac:dyDescent="0.25"/>
    <row r="68" ht="18.75" customHeight="1" x14ac:dyDescent="0.25"/>
    <row r="69" ht="18.75" customHeight="1" x14ac:dyDescent="0.25"/>
    <row r="70" ht="18.75" customHeight="1" x14ac:dyDescent="0.25"/>
    <row r="71" ht="18.75" customHeight="1" x14ac:dyDescent="0.25"/>
    <row r="72" ht="18.75" customHeight="1" x14ac:dyDescent="0.25"/>
    <row r="73" ht="18.75" customHeight="1" x14ac:dyDescent="0.25"/>
    <row r="74" ht="18.75" customHeight="1" x14ac:dyDescent="0.25"/>
    <row r="75" ht="18.75" customHeight="1" x14ac:dyDescent="0.25"/>
    <row r="76" ht="18.75" customHeight="1" x14ac:dyDescent="0.25"/>
    <row r="77" ht="18.75" customHeight="1" x14ac:dyDescent="0.25"/>
    <row r="78" ht="18.75" customHeight="1" x14ac:dyDescent="0.25"/>
    <row r="79" ht="18.75" customHeight="1" x14ac:dyDescent="0.25"/>
    <row r="80" ht="18.75" customHeight="1" x14ac:dyDescent="0.25"/>
    <row r="81" ht="18.75" customHeight="1" x14ac:dyDescent="0.25"/>
    <row r="82" ht="18.75" customHeight="1" x14ac:dyDescent="0.25"/>
    <row r="83" ht="18.75" customHeight="1" x14ac:dyDescent="0.25"/>
    <row r="84" ht="18.75" customHeight="1" x14ac:dyDescent="0.25"/>
    <row r="85" ht="18.75" customHeight="1" x14ac:dyDescent="0.25"/>
    <row r="86" ht="18.75" customHeight="1" x14ac:dyDescent="0.25"/>
    <row r="87" ht="18.75" customHeight="1" x14ac:dyDescent="0.25"/>
    <row r="88" ht="18.75" customHeight="1" x14ac:dyDescent="0.25"/>
    <row r="89" ht="18.75" customHeight="1" x14ac:dyDescent="0.25"/>
    <row r="90" ht="18.75" customHeight="1" x14ac:dyDescent="0.25"/>
    <row r="91" ht="18.75" customHeight="1" x14ac:dyDescent="0.25"/>
    <row r="92" ht="18.75" customHeight="1" x14ac:dyDescent="0.25"/>
    <row r="93" ht="18.75" customHeight="1" x14ac:dyDescent="0.25"/>
    <row r="94" ht="18.75" customHeight="1" x14ac:dyDescent="0.25"/>
    <row r="95" ht="18.75" customHeight="1" x14ac:dyDescent="0.25"/>
    <row r="96" ht="18.75" customHeight="1" x14ac:dyDescent="0.25"/>
    <row r="97" ht="18.75" customHeight="1" x14ac:dyDescent="0.25"/>
    <row r="98" ht="18.75" customHeight="1" x14ac:dyDescent="0.25"/>
    <row r="99" ht="18.75" customHeight="1" x14ac:dyDescent="0.25"/>
    <row r="100" ht="18.75" customHeight="1" x14ac:dyDescent="0.25"/>
    <row r="101" ht="18.75" customHeight="1" x14ac:dyDescent="0.25"/>
    <row r="102" ht="18.75" customHeight="1" x14ac:dyDescent="0.25"/>
    <row r="103" ht="18.75" customHeight="1" x14ac:dyDescent="0.25"/>
    <row r="104" ht="18.75" customHeight="1" x14ac:dyDescent="0.25"/>
    <row r="105" ht="18.75" customHeight="1" x14ac:dyDescent="0.25"/>
    <row r="106" ht="18.75" customHeight="1" x14ac:dyDescent="0.25"/>
    <row r="107" ht="18.75" customHeight="1" x14ac:dyDescent="0.25"/>
    <row r="108" ht="18.75" customHeight="1" x14ac:dyDescent="0.25"/>
    <row r="109" ht="18.75" customHeight="1" x14ac:dyDescent="0.25"/>
    <row r="110" ht="18.75" customHeight="1" x14ac:dyDescent="0.25"/>
    <row r="111" ht="18.75" customHeight="1" x14ac:dyDescent="0.25"/>
    <row r="112" ht="18.75" customHeight="1" x14ac:dyDescent="0.25"/>
    <row r="113" ht="18.75" customHeight="1" x14ac:dyDescent="0.25"/>
    <row r="114" ht="18.75" customHeight="1" x14ac:dyDescent="0.25"/>
    <row r="115" ht="18.75" customHeight="1" x14ac:dyDescent="0.25"/>
    <row r="116" ht="18.75" customHeight="1" x14ac:dyDescent="0.25"/>
    <row r="117" ht="18.75" customHeight="1" x14ac:dyDescent="0.25"/>
    <row r="118" ht="18.75" customHeight="1" x14ac:dyDescent="0.25"/>
    <row r="119" ht="18.75" customHeight="1" x14ac:dyDescent="0.25"/>
    <row r="120" ht="18.75" customHeight="1" x14ac:dyDescent="0.25"/>
    <row r="121" ht="18.75" customHeight="1" x14ac:dyDescent="0.25"/>
    <row r="122" ht="18.75" customHeight="1" x14ac:dyDescent="0.25"/>
    <row r="123" ht="18.75" customHeight="1" x14ac:dyDescent="0.25"/>
    <row r="124" ht="18.75" customHeight="1" x14ac:dyDescent="0.25"/>
    <row r="125" ht="18.75" customHeight="1" x14ac:dyDescent="0.25"/>
    <row r="126" ht="18.75" customHeight="1" x14ac:dyDescent="0.25"/>
    <row r="127" ht="18.75" customHeight="1" x14ac:dyDescent="0.25"/>
    <row r="128" ht="18.75" customHeight="1" x14ac:dyDescent="0.25"/>
    <row r="129" ht="18.75" customHeight="1" x14ac:dyDescent="0.25"/>
    <row r="130" ht="18.75" customHeight="1" x14ac:dyDescent="0.25"/>
    <row r="131" ht="18.75" customHeight="1" x14ac:dyDescent="0.25"/>
    <row r="132" ht="18.75" customHeight="1" x14ac:dyDescent="0.25"/>
    <row r="133" ht="18.75" customHeight="1" x14ac:dyDescent="0.25"/>
    <row r="134" ht="18.75" customHeight="1" x14ac:dyDescent="0.25"/>
    <row r="135" ht="18.75" customHeight="1" x14ac:dyDescent="0.25"/>
    <row r="136" ht="18.75" customHeight="1" x14ac:dyDescent="0.25"/>
    <row r="137" ht="18.75" customHeight="1" x14ac:dyDescent="0.25"/>
    <row r="138" ht="18.75" customHeight="1" x14ac:dyDescent="0.25"/>
    <row r="139" ht="18.75" customHeight="1" x14ac:dyDescent="0.25"/>
    <row r="140" ht="18.75" customHeight="1" x14ac:dyDescent="0.25"/>
    <row r="141" ht="18.75" customHeight="1" x14ac:dyDescent="0.25"/>
    <row r="142" ht="18.75" customHeight="1" x14ac:dyDescent="0.25"/>
    <row r="143" ht="18.75" customHeight="1" x14ac:dyDescent="0.25"/>
    <row r="144" ht="18.75" customHeight="1" x14ac:dyDescent="0.25"/>
    <row r="145" ht="18.75" customHeight="1" x14ac:dyDescent="0.25"/>
    <row r="146" ht="18.75" customHeight="1" x14ac:dyDescent="0.25"/>
    <row r="147" ht="18.75" customHeight="1" x14ac:dyDescent="0.25"/>
    <row r="148" ht="18.75" customHeight="1" x14ac:dyDescent="0.25"/>
    <row r="149" ht="18.75" customHeight="1" x14ac:dyDescent="0.25"/>
    <row r="150" ht="18.75" customHeight="1" x14ac:dyDescent="0.25"/>
    <row r="151" ht="18.75" customHeight="1" x14ac:dyDescent="0.25"/>
    <row r="152" ht="18.75" customHeight="1" x14ac:dyDescent="0.25"/>
    <row r="153" ht="18.75" customHeight="1" x14ac:dyDescent="0.25"/>
    <row r="154" ht="18.75" customHeight="1" x14ac:dyDescent="0.25"/>
    <row r="155" ht="18.75" customHeight="1" x14ac:dyDescent="0.25"/>
    <row r="156" ht="18.75" customHeight="1" x14ac:dyDescent="0.25"/>
    <row r="157" ht="18.75" customHeight="1" x14ac:dyDescent="0.25"/>
    <row r="158" ht="18.75" customHeight="1" x14ac:dyDescent="0.25"/>
    <row r="159" ht="18.75" customHeight="1" x14ac:dyDescent="0.25"/>
    <row r="160" ht="18.75" customHeight="1" x14ac:dyDescent="0.25"/>
    <row r="161" ht="18.75" customHeight="1" x14ac:dyDescent="0.25"/>
    <row r="162" ht="18.75" customHeight="1" x14ac:dyDescent="0.25"/>
    <row r="163" ht="18.75" customHeight="1" x14ac:dyDescent="0.25"/>
    <row r="164" ht="18.75" customHeight="1" x14ac:dyDescent="0.25"/>
    <row r="165" ht="18.75" customHeight="1" x14ac:dyDescent="0.25"/>
    <row r="166" ht="18.75" customHeight="1" x14ac:dyDescent="0.25"/>
    <row r="167" ht="18.75" customHeight="1" x14ac:dyDescent="0.25"/>
    <row r="168" ht="18.75" customHeight="1" x14ac:dyDescent="0.25"/>
    <row r="169" ht="18.75" customHeight="1" x14ac:dyDescent="0.25"/>
    <row r="170" ht="18.75" customHeight="1" x14ac:dyDescent="0.25"/>
    <row r="171" ht="18.75" customHeight="1" x14ac:dyDescent="0.25"/>
    <row r="172" ht="18.75" customHeight="1" x14ac:dyDescent="0.25"/>
    <row r="173" ht="18.75" customHeight="1" x14ac:dyDescent="0.25"/>
    <row r="174" ht="18.75" customHeight="1" x14ac:dyDescent="0.25"/>
    <row r="175" ht="18.75" customHeight="1" x14ac:dyDescent="0.25"/>
    <row r="176" ht="18.75" customHeight="1" x14ac:dyDescent="0.25"/>
    <row r="177" ht="18.75" customHeight="1" x14ac:dyDescent="0.25"/>
    <row r="178" ht="18.75" customHeight="1" x14ac:dyDescent="0.25"/>
    <row r="179" ht="18.75" customHeight="1" x14ac:dyDescent="0.25"/>
    <row r="180" ht="18.75" customHeight="1" x14ac:dyDescent="0.25"/>
    <row r="181" ht="18.75" customHeight="1" x14ac:dyDescent="0.25"/>
    <row r="182" ht="18.75" customHeight="1" x14ac:dyDescent="0.25"/>
    <row r="183" ht="18.75" customHeight="1" x14ac:dyDescent="0.25"/>
    <row r="184" ht="18.75" customHeight="1" x14ac:dyDescent="0.25"/>
    <row r="185" ht="18.75" customHeight="1" x14ac:dyDescent="0.25"/>
    <row r="186" ht="18.75" customHeight="1" x14ac:dyDescent="0.25"/>
    <row r="187" ht="18.75" customHeight="1" x14ac:dyDescent="0.25"/>
    <row r="188" ht="18.75" customHeight="1" x14ac:dyDescent="0.25"/>
    <row r="189" ht="18.75" customHeight="1" x14ac:dyDescent="0.25"/>
    <row r="190" ht="18.75" customHeight="1" x14ac:dyDescent="0.25"/>
    <row r="191" ht="18.75" customHeight="1" x14ac:dyDescent="0.25"/>
    <row r="192" ht="18.75" customHeight="1" x14ac:dyDescent="0.25"/>
    <row r="193" ht="18.75" customHeight="1" x14ac:dyDescent="0.25"/>
    <row r="194" ht="18.75" customHeight="1" x14ac:dyDescent="0.25"/>
    <row r="195" ht="18.75" customHeight="1" x14ac:dyDescent="0.25"/>
    <row r="196" ht="18.75" customHeight="1" x14ac:dyDescent="0.25"/>
    <row r="197" ht="18.75" customHeight="1" x14ac:dyDescent="0.25"/>
    <row r="198" ht="18.75" customHeight="1" x14ac:dyDescent="0.25"/>
    <row r="199" ht="18.75" customHeight="1" x14ac:dyDescent="0.25"/>
    <row r="200" ht="18.75" customHeight="1" x14ac:dyDescent="0.25"/>
    <row r="201" ht="18.75" customHeight="1" x14ac:dyDescent="0.25"/>
    <row r="202" ht="18.75" customHeight="1" x14ac:dyDescent="0.25"/>
    <row r="203" ht="18.75" customHeight="1" x14ac:dyDescent="0.25"/>
    <row r="204" ht="18.75" customHeight="1" x14ac:dyDescent="0.25"/>
    <row r="205" ht="18.75" customHeight="1" x14ac:dyDescent="0.25"/>
    <row r="206" ht="18.75" customHeight="1" x14ac:dyDescent="0.25"/>
    <row r="207" ht="18.75" customHeight="1" x14ac:dyDescent="0.25"/>
    <row r="208" ht="18.75" customHeight="1" x14ac:dyDescent="0.25"/>
    <row r="209" ht="18.75" customHeight="1" x14ac:dyDescent="0.25"/>
    <row r="210" ht="18.75" customHeight="1" x14ac:dyDescent="0.25"/>
    <row r="211" ht="18.75" customHeight="1" x14ac:dyDescent="0.25"/>
    <row r="212" ht="18.75" customHeight="1" x14ac:dyDescent="0.25"/>
    <row r="213" ht="18.75" customHeight="1" x14ac:dyDescent="0.25"/>
    <row r="214" ht="18.75" customHeight="1" x14ac:dyDescent="0.25"/>
    <row r="215" ht="18.75" customHeight="1" x14ac:dyDescent="0.25"/>
    <row r="216" ht="18.75" customHeight="1" x14ac:dyDescent="0.25"/>
    <row r="217" ht="18.75" customHeight="1" x14ac:dyDescent="0.25"/>
    <row r="218" ht="18.75" customHeight="1" x14ac:dyDescent="0.25"/>
    <row r="219" ht="18.75" customHeight="1" x14ac:dyDescent="0.25"/>
    <row r="220" ht="18.75" customHeight="1" x14ac:dyDescent="0.25"/>
    <row r="221" ht="18.75" customHeight="1" x14ac:dyDescent="0.25"/>
    <row r="222" ht="18.75" customHeight="1" x14ac:dyDescent="0.25"/>
    <row r="223" ht="18.75" customHeight="1" x14ac:dyDescent="0.25"/>
    <row r="224" ht="18.75" customHeight="1" x14ac:dyDescent="0.25"/>
    <row r="225" ht="18.75" customHeight="1" x14ac:dyDescent="0.25"/>
    <row r="226" ht="18.75" customHeight="1" x14ac:dyDescent="0.25"/>
    <row r="227" ht="18.75" customHeight="1" x14ac:dyDescent="0.25"/>
    <row r="228" ht="18.75" customHeight="1" x14ac:dyDescent="0.25"/>
    <row r="229" ht="18.75" customHeight="1" x14ac:dyDescent="0.25"/>
    <row r="230" ht="18.75" customHeight="1" x14ac:dyDescent="0.25"/>
    <row r="231" ht="18.75" customHeight="1" x14ac:dyDescent="0.25"/>
    <row r="232" ht="18.75" customHeight="1" x14ac:dyDescent="0.25"/>
    <row r="233" ht="18.75" customHeight="1" x14ac:dyDescent="0.25"/>
    <row r="234" ht="18.75" customHeight="1" x14ac:dyDescent="0.25"/>
    <row r="235" ht="18.75" customHeight="1" x14ac:dyDescent="0.25"/>
    <row r="236" ht="18.75" customHeight="1" x14ac:dyDescent="0.25"/>
    <row r="237" ht="18.75" customHeight="1" x14ac:dyDescent="0.25"/>
    <row r="238" ht="18.75" customHeight="1" x14ac:dyDescent="0.25"/>
    <row r="239" ht="18.75" customHeight="1" x14ac:dyDescent="0.25"/>
    <row r="240" ht="18.75" customHeight="1" x14ac:dyDescent="0.25"/>
    <row r="241" ht="18.75" customHeight="1" x14ac:dyDescent="0.25"/>
    <row r="242" ht="18.75" customHeight="1" x14ac:dyDescent="0.25"/>
    <row r="243" ht="18.75" customHeight="1" x14ac:dyDescent="0.25"/>
    <row r="244" ht="18.75" customHeight="1" x14ac:dyDescent="0.25"/>
    <row r="245" ht="18.75" customHeight="1" x14ac:dyDescent="0.25"/>
    <row r="246" ht="18.75" customHeight="1" x14ac:dyDescent="0.25"/>
    <row r="247" ht="18.75" customHeight="1" x14ac:dyDescent="0.25"/>
    <row r="248" ht="18.75" customHeight="1" x14ac:dyDescent="0.25"/>
    <row r="249" ht="18.75" customHeight="1" x14ac:dyDescent="0.25"/>
    <row r="250" ht="18.75" customHeight="1" x14ac:dyDescent="0.25"/>
    <row r="251" ht="18.75" customHeight="1" x14ac:dyDescent="0.25"/>
    <row r="252" ht="18.75" customHeight="1" x14ac:dyDescent="0.25"/>
    <row r="253" ht="18.75" customHeight="1" x14ac:dyDescent="0.25"/>
    <row r="254" ht="18.75" customHeight="1" x14ac:dyDescent="0.25"/>
    <row r="255" ht="18.75" customHeight="1" x14ac:dyDescent="0.25"/>
    <row r="256" ht="18.75" customHeight="1" x14ac:dyDescent="0.25"/>
    <row r="257" ht="18.75" customHeight="1" x14ac:dyDescent="0.25"/>
    <row r="258" ht="18.75" customHeight="1" x14ac:dyDescent="0.25"/>
    <row r="259" ht="18.75" customHeight="1" x14ac:dyDescent="0.25"/>
    <row r="260" ht="18.75" customHeight="1" x14ac:dyDescent="0.25"/>
    <row r="261" ht="18.75" customHeight="1" x14ac:dyDescent="0.25"/>
    <row r="262" ht="18.75" customHeight="1" x14ac:dyDescent="0.25"/>
    <row r="263" ht="18.75" customHeight="1" x14ac:dyDescent="0.25"/>
    <row r="264" ht="18.75" customHeight="1" x14ac:dyDescent="0.25"/>
    <row r="265" ht="18.75" customHeight="1" x14ac:dyDescent="0.25"/>
    <row r="266" ht="18.75" customHeight="1" x14ac:dyDescent="0.25"/>
    <row r="267" ht="18.75" customHeight="1" x14ac:dyDescent="0.25"/>
    <row r="268" ht="18.75" customHeight="1" x14ac:dyDescent="0.25"/>
    <row r="269" ht="18.75" customHeight="1" x14ac:dyDescent="0.25"/>
    <row r="270" ht="18.75" customHeight="1" x14ac:dyDescent="0.25"/>
    <row r="271" ht="18.75" customHeight="1" x14ac:dyDescent="0.25"/>
    <row r="272" ht="18.75" customHeight="1" x14ac:dyDescent="0.25"/>
    <row r="273" ht="18.75" customHeight="1" x14ac:dyDescent="0.25"/>
    <row r="274" ht="18.75" customHeight="1" x14ac:dyDescent="0.25"/>
    <row r="275" ht="18.75" customHeight="1" x14ac:dyDescent="0.25"/>
    <row r="276" ht="18.75" customHeight="1" x14ac:dyDescent="0.25"/>
    <row r="277" ht="18.75" customHeight="1" x14ac:dyDescent="0.25"/>
    <row r="278" ht="18.75" customHeight="1" x14ac:dyDescent="0.25"/>
    <row r="279" ht="18.75" customHeight="1" x14ac:dyDescent="0.25"/>
    <row r="280" ht="18.75" customHeight="1" x14ac:dyDescent="0.25"/>
    <row r="281" ht="18.75" customHeight="1" x14ac:dyDescent="0.25"/>
    <row r="282" ht="18.75" customHeight="1" x14ac:dyDescent="0.25"/>
    <row r="283" ht="18.75" customHeight="1" x14ac:dyDescent="0.25"/>
    <row r="284" ht="18.75" customHeight="1" x14ac:dyDescent="0.25"/>
    <row r="285" ht="18.75" customHeight="1" x14ac:dyDescent="0.25"/>
    <row r="286" ht="18.75" customHeight="1" x14ac:dyDescent="0.25"/>
    <row r="287" ht="18.75" customHeight="1" x14ac:dyDescent="0.25"/>
    <row r="288" ht="18.75" customHeight="1" x14ac:dyDescent="0.25"/>
    <row r="289" ht="18.75" customHeight="1" x14ac:dyDescent="0.25"/>
    <row r="290" ht="18.75" customHeight="1" x14ac:dyDescent="0.25"/>
    <row r="291" ht="18.75" customHeight="1" x14ac:dyDescent="0.25"/>
    <row r="292" ht="18.75" customHeight="1" x14ac:dyDescent="0.25"/>
    <row r="293" ht="18.75" customHeight="1" x14ac:dyDescent="0.25"/>
    <row r="294" ht="18.75" customHeight="1" x14ac:dyDescent="0.25"/>
    <row r="295" ht="18.75" customHeight="1" x14ac:dyDescent="0.25"/>
    <row r="296" ht="18.75" customHeight="1" x14ac:dyDescent="0.25"/>
    <row r="297" ht="18.75" customHeight="1" x14ac:dyDescent="0.25"/>
    <row r="298" ht="18.75" customHeight="1" x14ac:dyDescent="0.25"/>
    <row r="299" ht="18.75" customHeight="1" x14ac:dyDescent="0.25"/>
    <row r="300" ht="18.75" customHeight="1" x14ac:dyDescent="0.25"/>
    <row r="301" ht="18.75" customHeight="1" x14ac:dyDescent="0.25"/>
    <row r="302" ht="18.75" customHeight="1" x14ac:dyDescent="0.25"/>
    <row r="303" ht="18.75" customHeight="1" x14ac:dyDescent="0.25"/>
    <row r="304" ht="18.75" customHeight="1" x14ac:dyDescent="0.25"/>
    <row r="305" ht="18.75" customHeight="1" x14ac:dyDescent="0.25"/>
    <row r="306" ht="18.75" customHeight="1" x14ac:dyDescent="0.25"/>
    <row r="307" ht="18.75" customHeight="1" x14ac:dyDescent="0.25"/>
    <row r="308" ht="18.75" customHeight="1" x14ac:dyDescent="0.25"/>
    <row r="309" ht="18.75" customHeight="1" x14ac:dyDescent="0.25"/>
    <row r="310" ht="18.75" customHeight="1" x14ac:dyDescent="0.25"/>
    <row r="311" ht="18.75" customHeight="1" x14ac:dyDescent="0.25"/>
    <row r="312" ht="18.75" customHeight="1" x14ac:dyDescent="0.25"/>
    <row r="313" ht="18.75" customHeight="1" x14ac:dyDescent="0.25"/>
    <row r="314" ht="18.75" customHeight="1" x14ac:dyDescent="0.25"/>
    <row r="315" ht="18.75" customHeight="1" x14ac:dyDescent="0.25"/>
    <row r="316" ht="18.75" customHeight="1" x14ac:dyDescent="0.25"/>
    <row r="317" ht="18.75" customHeight="1" x14ac:dyDescent="0.25"/>
    <row r="318" ht="18.75" customHeight="1" x14ac:dyDescent="0.25"/>
    <row r="319" ht="18.75" customHeight="1" x14ac:dyDescent="0.25"/>
    <row r="320" ht="18.75" customHeight="1" x14ac:dyDescent="0.25"/>
    <row r="321" ht="18.75" customHeight="1" x14ac:dyDescent="0.25"/>
    <row r="322" ht="18.75" customHeight="1" x14ac:dyDescent="0.25"/>
    <row r="323" ht="18.75" customHeight="1" x14ac:dyDescent="0.25"/>
    <row r="324" ht="18.75" customHeight="1" x14ac:dyDescent="0.25"/>
    <row r="325" ht="18.75" customHeight="1" x14ac:dyDescent="0.25"/>
    <row r="326" ht="18.75" customHeight="1" x14ac:dyDescent="0.25"/>
    <row r="327" ht="18.75" customHeight="1" x14ac:dyDescent="0.25"/>
    <row r="328" ht="18.75" customHeight="1" x14ac:dyDescent="0.25"/>
    <row r="329" ht="18.75" customHeight="1" x14ac:dyDescent="0.25"/>
    <row r="330" ht="18.75" customHeight="1" x14ac:dyDescent="0.25"/>
    <row r="331" ht="18.75" customHeight="1" x14ac:dyDescent="0.25"/>
    <row r="332" ht="18.75" customHeight="1" x14ac:dyDescent="0.25"/>
    <row r="333" ht="18.75" customHeight="1" x14ac:dyDescent="0.25"/>
    <row r="334" ht="18.75" customHeight="1" x14ac:dyDescent="0.25"/>
    <row r="335" ht="18.75" customHeight="1" x14ac:dyDescent="0.25"/>
    <row r="336" ht="18.75" customHeight="1" x14ac:dyDescent="0.25"/>
    <row r="337" ht="18.75" customHeight="1" x14ac:dyDescent="0.25"/>
    <row r="338" ht="18.75" customHeight="1" x14ac:dyDescent="0.25"/>
    <row r="339" ht="18.75" customHeight="1" x14ac:dyDescent="0.25"/>
    <row r="340" ht="18.75" customHeight="1" x14ac:dyDescent="0.25"/>
    <row r="341" ht="18.75" customHeight="1" x14ac:dyDescent="0.25"/>
    <row r="342" ht="18.75" customHeight="1" x14ac:dyDescent="0.25"/>
    <row r="343" ht="18.75" customHeight="1" x14ac:dyDescent="0.25"/>
    <row r="344" ht="18.75" customHeight="1" x14ac:dyDescent="0.25"/>
    <row r="345" ht="18.75" customHeight="1" x14ac:dyDescent="0.25"/>
    <row r="346" ht="18.75" customHeight="1" x14ac:dyDescent="0.25"/>
    <row r="347" ht="18.75" customHeight="1" x14ac:dyDescent="0.25"/>
    <row r="348" ht="18.75" customHeight="1" x14ac:dyDescent="0.25"/>
    <row r="349" ht="18.75" customHeight="1" x14ac:dyDescent="0.25"/>
    <row r="350" ht="18.75" customHeight="1" x14ac:dyDescent="0.25"/>
    <row r="351" ht="18.75" customHeight="1" x14ac:dyDescent="0.25"/>
    <row r="352" ht="18.75" customHeight="1" x14ac:dyDescent="0.25"/>
    <row r="353" ht="18.75" customHeight="1" x14ac:dyDescent="0.25"/>
    <row r="354" ht="18.75" customHeight="1" x14ac:dyDescent="0.25"/>
    <row r="355" ht="18.75" customHeight="1" x14ac:dyDescent="0.25"/>
    <row r="356" ht="18.75" customHeight="1" x14ac:dyDescent="0.25"/>
    <row r="357" ht="18.75" customHeight="1" x14ac:dyDescent="0.25"/>
    <row r="358" ht="18.75" customHeight="1" x14ac:dyDescent="0.25"/>
    <row r="359" ht="18.75" customHeight="1" x14ac:dyDescent="0.25"/>
    <row r="360" ht="18.75" customHeight="1" x14ac:dyDescent="0.25"/>
    <row r="361" ht="18.75" customHeight="1" x14ac:dyDescent="0.25"/>
    <row r="362" ht="18.75" customHeight="1" x14ac:dyDescent="0.25"/>
    <row r="363" ht="18.75" customHeight="1" x14ac:dyDescent="0.25"/>
    <row r="364" ht="18.75" customHeight="1" x14ac:dyDescent="0.25"/>
    <row r="365" ht="18.75" customHeight="1" x14ac:dyDescent="0.25"/>
    <row r="366" ht="18.75" customHeight="1" x14ac:dyDescent="0.25"/>
    <row r="367" ht="18.75" customHeight="1" x14ac:dyDescent="0.25"/>
    <row r="368" ht="18.75" customHeight="1" x14ac:dyDescent="0.25"/>
    <row r="369" ht="18.75" customHeight="1" x14ac:dyDescent="0.25"/>
    <row r="370" ht="18.75" customHeight="1" x14ac:dyDescent="0.25"/>
    <row r="371" ht="18.75" customHeight="1" x14ac:dyDescent="0.25"/>
    <row r="372" ht="18.75" customHeight="1" x14ac:dyDescent="0.25"/>
    <row r="373" ht="18.75" customHeight="1" x14ac:dyDescent="0.25"/>
    <row r="374" ht="18.75" customHeight="1" x14ac:dyDescent="0.25"/>
    <row r="375" ht="18.75" customHeight="1" x14ac:dyDescent="0.25"/>
    <row r="376" ht="18.75" customHeight="1" x14ac:dyDescent="0.25"/>
    <row r="377" ht="18.75" customHeight="1" x14ac:dyDescent="0.25"/>
    <row r="378" ht="18.75" customHeight="1" x14ac:dyDescent="0.25"/>
    <row r="379" ht="18.75" customHeight="1" x14ac:dyDescent="0.25"/>
    <row r="380" ht="18.75" customHeight="1" x14ac:dyDescent="0.25"/>
    <row r="381" ht="18.75" customHeight="1" x14ac:dyDescent="0.25"/>
    <row r="382" ht="18.75" customHeight="1" x14ac:dyDescent="0.25"/>
    <row r="383" ht="18.75" customHeight="1" x14ac:dyDescent="0.25"/>
    <row r="384" ht="18.75" customHeight="1" x14ac:dyDescent="0.25"/>
    <row r="385" ht="18.75" customHeight="1" x14ac:dyDescent="0.25"/>
    <row r="386" ht="18.75" customHeight="1" x14ac:dyDescent="0.25"/>
    <row r="387" ht="18.75" customHeight="1" x14ac:dyDescent="0.25"/>
    <row r="388" ht="18.75" customHeight="1" x14ac:dyDescent="0.25"/>
    <row r="389" ht="18.75" customHeight="1" x14ac:dyDescent="0.25"/>
    <row r="390" ht="18.75" customHeight="1" x14ac:dyDescent="0.25"/>
    <row r="391" ht="18.75" customHeight="1" x14ac:dyDescent="0.25"/>
    <row r="392" ht="18.75" customHeight="1" x14ac:dyDescent="0.25"/>
    <row r="393" ht="18.75" customHeight="1" x14ac:dyDescent="0.25"/>
    <row r="394" ht="18.75" customHeight="1" x14ac:dyDescent="0.25"/>
    <row r="395" ht="18.75" customHeight="1" x14ac:dyDescent="0.25"/>
    <row r="396" ht="18.75" customHeight="1" x14ac:dyDescent="0.25"/>
    <row r="397" ht="18.75" customHeight="1" x14ac:dyDescent="0.25"/>
    <row r="398" ht="18.75" customHeight="1" x14ac:dyDescent="0.25"/>
    <row r="399" ht="18.75" customHeight="1" x14ac:dyDescent="0.25"/>
    <row r="400" ht="18.75" customHeight="1" x14ac:dyDescent="0.25"/>
    <row r="401" ht="18.75" customHeight="1" x14ac:dyDescent="0.25"/>
    <row r="402" ht="18.75" customHeight="1" x14ac:dyDescent="0.25"/>
    <row r="403" ht="18.75" customHeight="1" x14ac:dyDescent="0.25"/>
    <row r="404" ht="18.75" customHeight="1" x14ac:dyDescent="0.25"/>
    <row r="405" ht="18.75" customHeight="1" x14ac:dyDescent="0.25"/>
    <row r="406" ht="18.75" customHeight="1" x14ac:dyDescent="0.25"/>
    <row r="407" ht="18.75" customHeight="1" x14ac:dyDescent="0.25"/>
    <row r="408" ht="18.75" customHeight="1" x14ac:dyDescent="0.25"/>
    <row r="409" ht="18.75" customHeight="1" x14ac:dyDescent="0.25"/>
    <row r="410" ht="18.75" customHeight="1" x14ac:dyDescent="0.25"/>
    <row r="411" ht="18.75" customHeight="1" x14ac:dyDescent="0.25"/>
    <row r="412" ht="18.75" customHeight="1" x14ac:dyDescent="0.25"/>
    <row r="413" ht="18.75" customHeight="1" x14ac:dyDescent="0.25"/>
    <row r="414" ht="18.75" customHeight="1" x14ac:dyDescent="0.25"/>
    <row r="415" ht="18.75" customHeight="1" x14ac:dyDescent="0.25"/>
    <row r="416" ht="18.75" customHeight="1" x14ac:dyDescent="0.25"/>
    <row r="417" ht="18.75" customHeight="1" x14ac:dyDescent="0.25"/>
    <row r="418" ht="18.75" customHeight="1" x14ac:dyDescent="0.25"/>
    <row r="419" ht="18.75" customHeight="1" x14ac:dyDescent="0.25"/>
    <row r="420" ht="18.75" customHeight="1" x14ac:dyDescent="0.25"/>
    <row r="421" ht="18.75" customHeight="1" x14ac:dyDescent="0.25"/>
    <row r="422" ht="18.75" customHeight="1" x14ac:dyDescent="0.25"/>
    <row r="423" ht="18.75" customHeight="1" x14ac:dyDescent="0.25"/>
    <row r="424" ht="18.75" customHeight="1" x14ac:dyDescent="0.25"/>
    <row r="425" ht="18.75" customHeight="1" x14ac:dyDescent="0.25"/>
    <row r="426" ht="18.75" customHeight="1" x14ac:dyDescent="0.25"/>
    <row r="427" ht="18.75" customHeight="1" x14ac:dyDescent="0.25"/>
    <row r="428" ht="18.75" customHeight="1" x14ac:dyDescent="0.25"/>
    <row r="429" ht="18.75" customHeight="1" x14ac:dyDescent="0.25"/>
    <row r="430" ht="18.75" customHeight="1" x14ac:dyDescent="0.25"/>
    <row r="431" ht="18.75" customHeight="1" x14ac:dyDescent="0.25"/>
    <row r="432" ht="18.75" customHeight="1" x14ac:dyDescent="0.25"/>
    <row r="433" ht="18.75" customHeight="1" x14ac:dyDescent="0.25"/>
    <row r="434" ht="18.75" customHeight="1" x14ac:dyDescent="0.25"/>
    <row r="435" ht="18.75" customHeight="1" x14ac:dyDescent="0.25"/>
    <row r="436" ht="18.75" customHeight="1" x14ac:dyDescent="0.25"/>
    <row r="437" ht="18.75" customHeight="1" x14ac:dyDescent="0.25"/>
    <row r="438" ht="18.75" customHeight="1" x14ac:dyDescent="0.25"/>
    <row r="439" ht="18.75" customHeight="1" x14ac:dyDescent="0.25"/>
    <row r="440" ht="18.75" customHeight="1" x14ac:dyDescent="0.25"/>
    <row r="441" ht="18.75" customHeight="1" x14ac:dyDescent="0.25"/>
    <row r="442" ht="18.75" customHeight="1" x14ac:dyDescent="0.25"/>
    <row r="443" ht="18.75" customHeight="1" x14ac:dyDescent="0.25"/>
    <row r="444" ht="18.75" customHeight="1" x14ac:dyDescent="0.25"/>
    <row r="445" ht="18.75" customHeight="1" x14ac:dyDescent="0.25"/>
    <row r="446" ht="18.75" customHeight="1" x14ac:dyDescent="0.25"/>
    <row r="447" ht="18.75" customHeight="1" x14ac:dyDescent="0.25"/>
    <row r="448" ht="18.75" customHeight="1" x14ac:dyDescent="0.25"/>
    <row r="449" ht="18.75" customHeight="1" x14ac:dyDescent="0.25"/>
    <row r="450" ht="18.75" customHeight="1" x14ac:dyDescent="0.25"/>
    <row r="451" ht="18.75" customHeight="1" x14ac:dyDescent="0.25"/>
    <row r="452" ht="18.75" customHeight="1" x14ac:dyDescent="0.25"/>
    <row r="453" ht="18.75" customHeight="1" x14ac:dyDescent="0.25"/>
    <row r="454" ht="18.75" customHeight="1" x14ac:dyDescent="0.25"/>
    <row r="455" ht="18.75" customHeight="1" x14ac:dyDescent="0.25"/>
    <row r="456" ht="18.75" customHeight="1" x14ac:dyDescent="0.25"/>
    <row r="457" ht="18.75" customHeight="1" x14ac:dyDescent="0.25"/>
    <row r="458" ht="18.75" customHeight="1" x14ac:dyDescent="0.25"/>
    <row r="459" ht="18.75" customHeight="1" x14ac:dyDescent="0.25"/>
    <row r="460" ht="18.75" customHeight="1" x14ac:dyDescent="0.25"/>
    <row r="461" ht="18.75" customHeight="1" x14ac:dyDescent="0.25"/>
    <row r="462" ht="18.75" customHeight="1" x14ac:dyDescent="0.25"/>
    <row r="463" ht="18.75" customHeight="1" x14ac:dyDescent="0.25"/>
    <row r="464" ht="18.75" customHeight="1" x14ac:dyDescent="0.25"/>
    <row r="465" ht="18.75" customHeight="1" x14ac:dyDescent="0.25"/>
    <row r="466" ht="18.75" customHeight="1" x14ac:dyDescent="0.25"/>
    <row r="467" ht="18.75" customHeight="1" x14ac:dyDescent="0.25"/>
    <row r="468" ht="18.75" customHeight="1" x14ac:dyDescent="0.25"/>
    <row r="469" ht="18.75" customHeight="1" x14ac:dyDescent="0.25"/>
    <row r="470" ht="18.75" customHeight="1" x14ac:dyDescent="0.25"/>
    <row r="471" ht="18.75" customHeight="1" x14ac:dyDescent="0.25"/>
    <row r="472" ht="18.75" customHeight="1" x14ac:dyDescent="0.25"/>
    <row r="473" ht="18.75" customHeight="1" x14ac:dyDescent="0.25"/>
    <row r="474" ht="18.75" customHeight="1" x14ac:dyDescent="0.25"/>
    <row r="475" ht="18.75" customHeight="1" x14ac:dyDescent="0.25"/>
    <row r="476" ht="18.75" customHeight="1" x14ac:dyDescent="0.25"/>
    <row r="477" ht="18.75" customHeight="1" x14ac:dyDescent="0.25"/>
    <row r="478" ht="18.75" customHeight="1" x14ac:dyDescent="0.25"/>
    <row r="479" ht="18.75" customHeight="1" x14ac:dyDescent="0.25"/>
    <row r="480" ht="18.75" customHeight="1" x14ac:dyDescent="0.25"/>
    <row r="481" ht="18.75" customHeight="1" x14ac:dyDescent="0.25"/>
    <row r="482" ht="18.75" customHeight="1" x14ac:dyDescent="0.25"/>
    <row r="483" ht="18.75" customHeight="1" x14ac:dyDescent="0.25"/>
    <row r="484" ht="18.75" customHeight="1" x14ac:dyDescent="0.25"/>
    <row r="485" ht="18.75" customHeight="1" x14ac:dyDescent="0.25"/>
    <row r="486" ht="18.75" customHeight="1" x14ac:dyDescent="0.25"/>
    <row r="487" ht="18.75" customHeight="1" x14ac:dyDescent="0.25"/>
    <row r="488" ht="18.75" customHeight="1" x14ac:dyDescent="0.25"/>
    <row r="489" ht="18.75" customHeight="1" x14ac:dyDescent="0.25"/>
    <row r="490" ht="18.75" customHeight="1" x14ac:dyDescent="0.25"/>
    <row r="491" ht="18.75" customHeight="1" x14ac:dyDescent="0.25"/>
    <row r="492" ht="18.75" customHeight="1" x14ac:dyDescent="0.25"/>
    <row r="493" ht="18.75" customHeight="1" x14ac:dyDescent="0.25"/>
    <row r="494" ht="18.75" customHeight="1" x14ac:dyDescent="0.25"/>
    <row r="495" ht="18.75" customHeight="1" x14ac:dyDescent="0.25"/>
    <row r="496" ht="18.75" customHeight="1" x14ac:dyDescent="0.25"/>
    <row r="497" ht="18.75" customHeight="1" x14ac:dyDescent="0.25"/>
    <row r="498" ht="18.75" customHeight="1" x14ac:dyDescent="0.25"/>
    <row r="499" ht="18.75" customHeight="1" x14ac:dyDescent="0.25"/>
    <row r="500" ht="18.75" customHeight="1" x14ac:dyDescent="0.25"/>
    <row r="501" ht="18.75" customHeight="1" x14ac:dyDescent="0.25"/>
    <row r="502" ht="18.75" customHeight="1" x14ac:dyDescent="0.25"/>
    <row r="503" ht="18.75" customHeight="1" x14ac:dyDescent="0.25"/>
    <row r="504" ht="18.75" customHeight="1" x14ac:dyDescent="0.25"/>
    <row r="505" ht="18.75" customHeight="1" x14ac:dyDescent="0.25"/>
    <row r="506" ht="18.75" customHeight="1" x14ac:dyDescent="0.25"/>
    <row r="507" ht="18.75" customHeight="1" x14ac:dyDescent="0.25"/>
    <row r="508" ht="18.75" customHeight="1" x14ac:dyDescent="0.25"/>
    <row r="509" ht="18.75" customHeight="1" x14ac:dyDescent="0.25"/>
    <row r="510" ht="18.75" customHeight="1" x14ac:dyDescent="0.25"/>
    <row r="511" ht="18.75" customHeight="1" x14ac:dyDescent="0.25"/>
    <row r="512" ht="18.75" customHeight="1" x14ac:dyDescent="0.25"/>
    <row r="513" ht="18.75" customHeight="1" x14ac:dyDescent="0.25"/>
    <row r="514" ht="18.75" customHeight="1" x14ac:dyDescent="0.25"/>
    <row r="515" ht="18.75" customHeight="1" x14ac:dyDescent="0.25"/>
    <row r="516" ht="18.75" customHeight="1" x14ac:dyDescent="0.25"/>
    <row r="517" ht="18.75" customHeight="1" x14ac:dyDescent="0.25"/>
    <row r="518" ht="18.75" customHeight="1" x14ac:dyDescent="0.25"/>
    <row r="519" ht="18.75" customHeight="1" x14ac:dyDescent="0.25"/>
    <row r="520" ht="18.75" customHeight="1" x14ac:dyDescent="0.25"/>
    <row r="521" ht="18.75" customHeight="1" x14ac:dyDescent="0.25"/>
    <row r="522" ht="18.75" customHeight="1" x14ac:dyDescent="0.25"/>
    <row r="523" ht="18.75" customHeight="1" x14ac:dyDescent="0.25"/>
    <row r="524" ht="18.75" customHeight="1" x14ac:dyDescent="0.25"/>
    <row r="525" ht="18.75" customHeight="1" x14ac:dyDescent="0.25"/>
    <row r="526" ht="18.75" customHeight="1" x14ac:dyDescent="0.25"/>
    <row r="527" ht="18.75" customHeight="1" x14ac:dyDescent="0.25"/>
    <row r="528" ht="18.75" customHeight="1" x14ac:dyDescent="0.25"/>
    <row r="529" ht="18.75" customHeight="1" x14ac:dyDescent="0.25"/>
    <row r="530" ht="18.75" customHeight="1" x14ac:dyDescent="0.25"/>
    <row r="531" ht="18.75" customHeight="1" x14ac:dyDescent="0.25"/>
    <row r="532" ht="18.75" customHeight="1" x14ac:dyDescent="0.25"/>
    <row r="533" ht="18.75" customHeight="1" x14ac:dyDescent="0.25"/>
    <row r="534" ht="18.75" customHeight="1" x14ac:dyDescent="0.25"/>
    <row r="535" ht="18.75" customHeight="1" x14ac:dyDescent="0.25"/>
    <row r="536" ht="18.75" customHeight="1" x14ac:dyDescent="0.25"/>
    <row r="537" ht="18.75" customHeight="1" x14ac:dyDescent="0.25"/>
    <row r="538" ht="18.75" customHeight="1" x14ac:dyDescent="0.25"/>
    <row r="539" ht="18.75" customHeight="1" x14ac:dyDescent="0.25"/>
    <row r="540" ht="18.75" customHeight="1" x14ac:dyDescent="0.25"/>
    <row r="541" ht="18.75" customHeight="1" x14ac:dyDescent="0.25"/>
    <row r="542" ht="18.75" customHeight="1" x14ac:dyDescent="0.25"/>
    <row r="543" ht="18.75" customHeight="1" x14ac:dyDescent="0.25"/>
    <row r="544" ht="18.75" customHeight="1" x14ac:dyDescent="0.25"/>
    <row r="545" ht="18.75" customHeight="1" x14ac:dyDescent="0.25"/>
    <row r="546" ht="18.75" customHeight="1" x14ac:dyDescent="0.25"/>
    <row r="547" ht="18.75" customHeight="1" x14ac:dyDescent="0.25"/>
    <row r="548" ht="18.75" customHeight="1" x14ac:dyDescent="0.25"/>
    <row r="549" ht="18.75" customHeight="1" x14ac:dyDescent="0.25"/>
    <row r="550" ht="18.75" customHeight="1" x14ac:dyDescent="0.25"/>
    <row r="551" ht="18.75" customHeight="1" x14ac:dyDescent="0.25"/>
    <row r="552" ht="18.75" customHeight="1" x14ac:dyDescent="0.25"/>
    <row r="553" ht="18.75" customHeight="1" x14ac:dyDescent="0.25"/>
    <row r="554" ht="18.75" customHeight="1" x14ac:dyDescent="0.25"/>
    <row r="555" ht="18.75" customHeight="1" x14ac:dyDescent="0.25"/>
    <row r="556" ht="18.75" customHeight="1" x14ac:dyDescent="0.25"/>
    <row r="557" ht="18.75" customHeight="1" x14ac:dyDescent="0.25"/>
    <row r="558" ht="18.75" customHeight="1" x14ac:dyDescent="0.25"/>
    <row r="559" ht="18.75" customHeight="1" x14ac:dyDescent="0.25"/>
    <row r="560" ht="18.75" customHeight="1" x14ac:dyDescent="0.25"/>
    <row r="561" ht="18.75" customHeight="1" x14ac:dyDescent="0.25"/>
    <row r="562" ht="18.75" customHeight="1" x14ac:dyDescent="0.25"/>
    <row r="563" ht="18.75" customHeight="1" x14ac:dyDescent="0.25"/>
    <row r="564" ht="18.75" customHeight="1" x14ac:dyDescent="0.25"/>
    <row r="565" ht="18.75" customHeight="1" x14ac:dyDescent="0.25"/>
    <row r="566" ht="18.75" customHeight="1" x14ac:dyDescent="0.25"/>
    <row r="567" ht="18.75" customHeight="1" x14ac:dyDescent="0.25"/>
    <row r="568" ht="18.75" customHeight="1" x14ac:dyDescent="0.25"/>
    <row r="569" ht="18.75" customHeight="1" x14ac:dyDescent="0.25"/>
    <row r="570" ht="18.75" customHeight="1" x14ac:dyDescent="0.25"/>
    <row r="571" ht="18.75" customHeight="1" x14ac:dyDescent="0.25"/>
    <row r="572" ht="18.75" customHeight="1" x14ac:dyDescent="0.25"/>
    <row r="573" ht="18.75" customHeight="1" x14ac:dyDescent="0.25"/>
    <row r="574" ht="18.75" customHeight="1" x14ac:dyDescent="0.25"/>
    <row r="575" ht="18.75" customHeight="1" x14ac:dyDescent="0.25"/>
    <row r="576" ht="18.75" customHeight="1" x14ac:dyDescent="0.25"/>
    <row r="577" ht="18.75" customHeight="1" x14ac:dyDescent="0.25"/>
    <row r="578" ht="18.75" customHeight="1" x14ac:dyDescent="0.25"/>
    <row r="579" ht="18.75" customHeight="1" x14ac:dyDescent="0.25"/>
    <row r="580" ht="18.75" customHeight="1" x14ac:dyDescent="0.25"/>
    <row r="581" ht="18.75" customHeight="1" x14ac:dyDescent="0.25"/>
    <row r="582" ht="18.75" customHeight="1" x14ac:dyDescent="0.25"/>
    <row r="583" ht="18.75" customHeight="1" x14ac:dyDescent="0.25"/>
    <row r="584" ht="18.75" customHeight="1" x14ac:dyDescent="0.25"/>
    <row r="585" ht="18.75" customHeight="1" x14ac:dyDescent="0.25"/>
    <row r="586" ht="18.75" customHeight="1" x14ac:dyDescent="0.25"/>
    <row r="587" ht="18.75" customHeight="1" x14ac:dyDescent="0.25"/>
    <row r="588" ht="18.75" customHeight="1" x14ac:dyDescent="0.25"/>
    <row r="589" ht="18.75" customHeight="1" x14ac:dyDescent="0.25"/>
    <row r="590" ht="18.75" customHeight="1" x14ac:dyDescent="0.25"/>
    <row r="591" ht="18.75" customHeight="1" x14ac:dyDescent="0.25"/>
    <row r="592" ht="18.75" customHeight="1" x14ac:dyDescent="0.25"/>
    <row r="593" ht="18.75" customHeight="1" x14ac:dyDescent="0.25"/>
    <row r="594" ht="18.75" customHeight="1" x14ac:dyDescent="0.25"/>
    <row r="595" ht="18.75" customHeight="1" x14ac:dyDescent="0.25"/>
    <row r="596" ht="18.75" customHeight="1" x14ac:dyDescent="0.25"/>
    <row r="597" ht="18.75" customHeight="1" x14ac:dyDescent="0.25"/>
    <row r="598" ht="18.75" customHeight="1" x14ac:dyDescent="0.25"/>
    <row r="599" ht="18.75" customHeight="1" x14ac:dyDescent="0.25"/>
    <row r="600" ht="18.75" customHeight="1" x14ac:dyDescent="0.25"/>
    <row r="601" ht="18.75" customHeight="1" x14ac:dyDescent="0.25"/>
    <row r="602" ht="18.75" customHeight="1" x14ac:dyDescent="0.25"/>
    <row r="603" ht="18.75" customHeight="1" x14ac:dyDescent="0.25"/>
    <row r="604" ht="18.75" customHeight="1" x14ac:dyDescent="0.25"/>
    <row r="605" ht="18.75" customHeight="1" x14ac:dyDescent="0.25"/>
    <row r="606" ht="18.75" customHeight="1" x14ac:dyDescent="0.25"/>
    <row r="607" ht="18.75" customHeight="1" x14ac:dyDescent="0.25"/>
    <row r="608" ht="18.75" customHeight="1" x14ac:dyDescent="0.25"/>
    <row r="609" ht="18.75" customHeight="1" x14ac:dyDescent="0.25"/>
    <row r="610" ht="18.75" customHeight="1" x14ac:dyDescent="0.25"/>
    <row r="611" ht="18.75" customHeight="1" x14ac:dyDescent="0.25"/>
    <row r="612" ht="18.75" customHeight="1" x14ac:dyDescent="0.25"/>
    <row r="613" ht="18.75" customHeight="1" x14ac:dyDescent="0.25"/>
    <row r="614" ht="18.75" customHeight="1" x14ac:dyDescent="0.25"/>
    <row r="615" ht="18.75" customHeight="1" x14ac:dyDescent="0.25"/>
    <row r="616" ht="18.75" customHeight="1" x14ac:dyDescent="0.25"/>
    <row r="617" ht="18.75" customHeight="1" x14ac:dyDescent="0.25"/>
    <row r="618" ht="18.75" customHeight="1" x14ac:dyDescent="0.25"/>
    <row r="619" ht="18.75" customHeight="1" x14ac:dyDescent="0.25"/>
    <row r="620" ht="18.75" customHeight="1" x14ac:dyDescent="0.25"/>
    <row r="621" ht="18.75" customHeight="1" x14ac:dyDescent="0.25"/>
    <row r="622" ht="18.75" customHeight="1" x14ac:dyDescent="0.25"/>
    <row r="623" ht="18.75" customHeight="1" x14ac:dyDescent="0.25"/>
    <row r="624" ht="18.75" customHeight="1" x14ac:dyDescent="0.25"/>
    <row r="625" ht="18.75" customHeight="1" x14ac:dyDescent="0.25"/>
    <row r="626" ht="18.75" customHeight="1" x14ac:dyDescent="0.25"/>
    <row r="627" ht="18.75" customHeight="1" x14ac:dyDescent="0.25"/>
    <row r="628" ht="18.75" customHeight="1" x14ac:dyDescent="0.25"/>
    <row r="629" ht="18.75" customHeight="1" x14ac:dyDescent="0.25"/>
    <row r="630" ht="18.75" customHeight="1" x14ac:dyDescent="0.25"/>
    <row r="631" ht="18.75" customHeight="1" x14ac:dyDescent="0.25"/>
    <row r="632" ht="18.75" customHeight="1" x14ac:dyDescent="0.25"/>
    <row r="633" ht="18.75" customHeight="1" x14ac:dyDescent="0.25"/>
    <row r="634" ht="18.75" customHeight="1" x14ac:dyDescent="0.25"/>
    <row r="635" ht="18.75" customHeight="1" x14ac:dyDescent="0.25"/>
    <row r="636" ht="18.75" customHeight="1" x14ac:dyDescent="0.25"/>
    <row r="637" ht="18.75" customHeight="1" x14ac:dyDescent="0.25"/>
    <row r="638" ht="18.75" customHeight="1" x14ac:dyDescent="0.25"/>
    <row r="639" ht="18.75" customHeight="1" x14ac:dyDescent="0.25"/>
    <row r="640" ht="18.75" customHeight="1" x14ac:dyDescent="0.25"/>
    <row r="641" ht="18.75" customHeight="1" x14ac:dyDescent="0.25"/>
    <row r="642" ht="18.75" customHeight="1" x14ac:dyDescent="0.25"/>
    <row r="643" ht="18.75" customHeight="1" x14ac:dyDescent="0.25"/>
    <row r="644" ht="18.75" customHeight="1" x14ac:dyDescent="0.25"/>
    <row r="645" ht="18.75" customHeight="1" x14ac:dyDescent="0.25"/>
    <row r="646" ht="18.75" customHeight="1" x14ac:dyDescent="0.25"/>
    <row r="647" ht="18.75" customHeight="1" x14ac:dyDescent="0.25"/>
    <row r="648" ht="18.75" customHeight="1" x14ac:dyDescent="0.25"/>
    <row r="649" ht="18.75" customHeight="1" x14ac:dyDescent="0.25"/>
    <row r="650" ht="18.75" customHeight="1" x14ac:dyDescent="0.25"/>
    <row r="651" ht="18.75" customHeight="1" x14ac:dyDescent="0.25"/>
    <row r="652" ht="18.75" customHeight="1" x14ac:dyDescent="0.25"/>
    <row r="653" ht="18.75" customHeight="1" x14ac:dyDescent="0.25"/>
    <row r="654" ht="18.75" customHeight="1" x14ac:dyDescent="0.25"/>
    <row r="655" ht="18.75" customHeight="1" x14ac:dyDescent="0.25"/>
    <row r="656" ht="18.75" customHeight="1" x14ac:dyDescent="0.25"/>
    <row r="657" ht="18.75" customHeight="1" x14ac:dyDescent="0.25"/>
    <row r="658" ht="18.75" customHeight="1" x14ac:dyDescent="0.25"/>
    <row r="659" ht="18.75" customHeight="1" x14ac:dyDescent="0.25"/>
    <row r="660" ht="18.75" customHeight="1" x14ac:dyDescent="0.25"/>
    <row r="661" ht="18.75" customHeight="1" x14ac:dyDescent="0.25"/>
    <row r="662" ht="18.75" customHeight="1" x14ac:dyDescent="0.25"/>
    <row r="663" ht="18.75" customHeight="1" x14ac:dyDescent="0.25"/>
    <row r="664" ht="18.75" customHeight="1" x14ac:dyDescent="0.25"/>
    <row r="665" ht="18.75" customHeight="1" x14ac:dyDescent="0.25"/>
    <row r="666" ht="18.75" customHeight="1" x14ac:dyDescent="0.25"/>
    <row r="667" ht="18.75" customHeight="1" x14ac:dyDescent="0.25"/>
    <row r="668" ht="18.75" customHeight="1" x14ac:dyDescent="0.25"/>
    <row r="669" ht="18.75" customHeight="1" x14ac:dyDescent="0.25"/>
    <row r="670" ht="18.75" customHeight="1" x14ac:dyDescent="0.25"/>
    <row r="671" ht="18.75" customHeight="1" x14ac:dyDescent="0.25"/>
    <row r="672" ht="18.75" customHeight="1" x14ac:dyDescent="0.25"/>
    <row r="673" ht="18.75" customHeight="1" x14ac:dyDescent="0.25"/>
    <row r="674" ht="18.75" customHeight="1" x14ac:dyDescent="0.25"/>
    <row r="675" ht="18.75" customHeight="1" x14ac:dyDescent="0.25"/>
    <row r="676" ht="18.75" customHeight="1" x14ac:dyDescent="0.25"/>
    <row r="677" ht="18.75" customHeight="1" x14ac:dyDescent="0.25"/>
    <row r="678" ht="18.75" customHeight="1" x14ac:dyDescent="0.25"/>
    <row r="679" ht="18.75" customHeight="1" x14ac:dyDescent="0.25"/>
    <row r="680" ht="18.75" customHeight="1" x14ac:dyDescent="0.25"/>
    <row r="681" ht="18.75" customHeight="1" x14ac:dyDescent="0.25"/>
    <row r="682" ht="18.75" customHeight="1" x14ac:dyDescent="0.25"/>
    <row r="683" ht="18.75" customHeight="1" x14ac:dyDescent="0.25"/>
    <row r="684" ht="18.75" customHeight="1" x14ac:dyDescent="0.25"/>
    <row r="685" ht="18.75" customHeight="1" x14ac:dyDescent="0.25"/>
    <row r="686" ht="18.75" customHeight="1" x14ac:dyDescent="0.25"/>
    <row r="687" ht="18.75" customHeight="1" x14ac:dyDescent="0.25"/>
    <row r="688" ht="18.75" customHeight="1" x14ac:dyDescent="0.25"/>
    <row r="689" ht="18.75" customHeight="1" x14ac:dyDescent="0.25"/>
    <row r="690" ht="18.75" customHeight="1" x14ac:dyDescent="0.25"/>
    <row r="691" ht="18.75" customHeight="1" x14ac:dyDescent="0.25"/>
    <row r="692" ht="18.75" customHeight="1" x14ac:dyDescent="0.25"/>
    <row r="693" ht="18.75" customHeight="1" x14ac:dyDescent="0.25"/>
    <row r="694" ht="18.75" customHeight="1" x14ac:dyDescent="0.25"/>
    <row r="695" ht="18.75" customHeight="1" x14ac:dyDescent="0.25"/>
    <row r="696" ht="18.75" customHeight="1" x14ac:dyDescent="0.25"/>
    <row r="697" ht="18.75" customHeight="1" x14ac:dyDescent="0.25"/>
    <row r="698" ht="18.75" customHeight="1" x14ac:dyDescent="0.25"/>
    <row r="699" ht="18.75" customHeight="1" x14ac:dyDescent="0.25"/>
    <row r="700" ht="18.75" customHeight="1" x14ac:dyDescent="0.25"/>
    <row r="701" ht="18.75" customHeight="1" x14ac:dyDescent="0.25"/>
    <row r="702" ht="18.75" customHeight="1" x14ac:dyDescent="0.25"/>
    <row r="703" ht="18.75" customHeight="1" x14ac:dyDescent="0.25"/>
    <row r="704" ht="18.75" customHeight="1" x14ac:dyDescent="0.25"/>
    <row r="705" ht="18.75" customHeight="1" x14ac:dyDescent="0.25"/>
    <row r="706" ht="18.75" customHeight="1" x14ac:dyDescent="0.25"/>
    <row r="707" ht="18.75" customHeight="1" x14ac:dyDescent="0.25"/>
    <row r="708" ht="18.75" customHeight="1" x14ac:dyDescent="0.25"/>
    <row r="709" ht="18.75" customHeight="1" x14ac:dyDescent="0.25"/>
    <row r="710" ht="18.75" customHeight="1" x14ac:dyDescent="0.25"/>
    <row r="711" ht="18.75" customHeight="1" x14ac:dyDescent="0.25"/>
    <row r="712" ht="18.75" customHeight="1" x14ac:dyDescent="0.25"/>
    <row r="713" ht="18.75" customHeight="1" x14ac:dyDescent="0.25"/>
    <row r="714" ht="18.75" customHeight="1" x14ac:dyDescent="0.25"/>
    <row r="715" ht="18.75" customHeight="1" x14ac:dyDescent="0.25"/>
    <row r="716" ht="18.75" customHeight="1" x14ac:dyDescent="0.25"/>
    <row r="717" ht="18.75" customHeight="1" x14ac:dyDescent="0.25"/>
    <row r="718" ht="18.75" customHeight="1" x14ac:dyDescent="0.25"/>
    <row r="719" ht="18.75" customHeight="1" x14ac:dyDescent="0.25"/>
    <row r="720" ht="18.75" customHeight="1" x14ac:dyDescent="0.25"/>
    <row r="721" ht="18.75" customHeight="1" x14ac:dyDescent="0.25"/>
    <row r="722" ht="18.75" customHeight="1" x14ac:dyDescent="0.25"/>
    <row r="723" ht="18.75" customHeight="1" x14ac:dyDescent="0.25"/>
    <row r="724" ht="18.75" customHeight="1" x14ac:dyDescent="0.25"/>
    <row r="725" ht="18.75" customHeight="1" x14ac:dyDescent="0.25"/>
    <row r="726" ht="18.75" customHeight="1" x14ac:dyDescent="0.25"/>
    <row r="727" ht="18.75" customHeight="1" x14ac:dyDescent="0.25"/>
    <row r="728" ht="18.75" customHeight="1" x14ac:dyDescent="0.25"/>
    <row r="729" ht="18.75" customHeight="1" x14ac:dyDescent="0.25"/>
    <row r="730" ht="18.75" customHeight="1" x14ac:dyDescent="0.25"/>
    <row r="731" ht="18.75" customHeight="1" x14ac:dyDescent="0.25"/>
    <row r="732" ht="18.75" customHeight="1" x14ac:dyDescent="0.25"/>
    <row r="733" ht="18.75" customHeight="1" x14ac:dyDescent="0.25"/>
    <row r="734" ht="18.75" customHeight="1" x14ac:dyDescent="0.25"/>
    <row r="735" ht="18.75" customHeight="1" x14ac:dyDescent="0.25"/>
    <row r="736" ht="18.75" customHeight="1" x14ac:dyDescent="0.25"/>
    <row r="737" ht="18.75" customHeight="1" x14ac:dyDescent="0.25"/>
    <row r="738" ht="18.75" customHeight="1" x14ac:dyDescent="0.25"/>
    <row r="739" ht="18.75" customHeight="1" x14ac:dyDescent="0.25"/>
    <row r="740" ht="18.75" customHeight="1" x14ac:dyDescent="0.25"/>
    <row r="741" ht="18.75" customHeight="1" x14ac:dyDescent="0.25"/>
    <row r="742" ht="18.75" customHeight="1" x14ac:dyDescent="0.25"/>
    <row r="743" ht="18.75" customHeight="1" x14ac:dyDescent="0.25"/>
    <row r="744" ht="18.75" customHeight="1" x14ac:dyDescent="0.25"/>
    <row r="745" ht="18.75" customHeight="1" x14ac:dyDescent="0.25"/>
    <row r="746" ht="18.75" customHeight="1" x14ac:dyDescent="0.25"/>
    <row r="747" ht="18.75" customHeight="1" x14ac:dyDescent="0.25"/>
    <row r="748" ht="18.75" customHeight="1" x14ac:dyDescent="0.25"/>
    <row r="749" ht="18.75" customHeight="1" x14ac:dyDescent="0.25"/>
    <row r="750" ht="18.75" customHeight="1" x14ac:dyDescent="0.25"/>
    <row r="751" ht="18.75" customHeight="1" x14ac:dyDescent="0.25"/>
    <row r="752" ht="18.75" customHeight="1" x14ac:dyDescent="0.25"/>
    <row r="753" ht="18.75" customHeight="1" x14ac:dyDescent="0.25"/>
    <row r="754" ht="18.75" customHeight="1" x14ac:dyDescent="0.25"/>
    <row r="755" ht="18.75" customHeight="1" x14ac:dyDescent="0.25"/>
    <row r="756" ht="18.75" customHeight="1" x14ac:dyDescent="0.25"/>
    <row r="757" ht="18.75" customHeight="1" x14ac:dyDescent="0.25"/>
    <row r="758" ht="18.75" customHeight="1" x14ac:dyDescent="0.25"/>
    <row r="759" ht="18.75" customHeight="1" x14ac:dyDescent="0.25"/>
    <row r="760" ht="18.75" customHeight="1" x14ac:dyDescent="0.25"/>
    <row r="761" ht="18.75" customHeight="1" x14ac:dyDescent="0.25"/>
    <row r="762" ht="18.75" customHeight="1" x14ac:dyDescent="0.25"/>
    <row r="763" ht="18.75" customHeight="1" x14ac:dyDescent="0.25"/>
    <row r="764" ht="18.75" customHeight="1" x14ac:dyDescent="0.25"/>
    <row r="765" ht="18.75" customHeight="1" x14ac:dyDescent="0.25"/>
    <row r="766" ht="18.75" customHeight="1" x14ac:dyDescent="0.25"/>
    <row r="767" ht="18.75" customHeight="1" x14ac:dyDescent="0.25"/>
    <row r="768" ht="18.75" customHeight="1" x14ac:dyDescent="0.25"/>
    <row r="769" ht="18.75" customHeight="1" x14ac:dyDescent="0.25"/>
    <row r="770" ht="18.75" customHeight="1" x14ac:dyDescent="0.25"/>
    <row r="771" ht="18.75" customHeight="1" x14ac:dyDescent="0.25"/>
    <row r="772" ht="18.75" customHeight="1" x14ac:dyDescent="0.25"/>
    <row r="773" ht="18.75" customHeight="1" x14ac:dyDescent="0.25"/>
    <row r="774" ht="18.75" customHeight="1" x14ac:dyDescent="0.25"/>
    <row r="775" ht="18.75" customHeight="1" x14ac:dyDescent="0.25"/>
    <row r="776" ht="18.75" customHeight="1" x14ac:dyDescent="0.25"/>
    <row r="777" ht="18.75" customHeight="1" x14ac:dyDescent="0.25"/>
    <row r="778" ht="18.75" customHeight="1" x14ac:dyDescent="0.25"/>
    <row r="779" ht="18.75" customHeight="1" x14ac:dyDescent="0.25"/>
    <row r="780" ht="18.75" customHeight="1" x14ac:dyDescent="0.25"/>
    <row r="781" ht="18.75" customHeight="1" x14ac:dyDescent="0.25"/>
    <row r="782" ht="18.75" customHeight="1" x14ac:dyDescent="0.25"/>
    <row r="783" ht="18.75" customHeight="1" x14ac:dyDescent="0.25"/>
    <row r="784" ht="18.75" customHeight="1" x14ac:dyDescent="0.25"/>
    <row r="785" ht="18.75" customHeight="1" x14ac:dyDescent="0.25"/>
    <row r="786" ht="18.75" customHeight="1" x14ac:dyDescent="0.25"/>
    <row r="787" ht="18.75" customHeight="1" x14ac:dyDescent="0.25"/>
    <row r="788" ht="18.75" customHeight="1" x14ac:dyDescent="0.25"/>
    <row r="789" ht="18.75" customHeight="1" x14ac:dyDescent="0.25"/>
    <row r="790" ht="18.75" customHeight="1" x14ac:dyDescent="0.25"/>
    <row r="791" ht="18.75" customHeight="1" x14ac:dyDescent="0.25"/>
    <row r="792" ht="18.75" customHeight="1" x14ac:dyDescent="0.25"/>
    <row r="793" ht="18.75" customHeight="1" x14ac:dyDescent="0.25"/>
    <row r="794" ht="18.75" customHeight="1" x14ac:dyDescent="0.25"/>
    <row r="795" ht="18.75" customHeight="1" x14ac:dyDescent="0.25"/>
    <row r="796" ht="18.75" customHeight="1" x14ac:dyDescent="0.25"/>
    <row r="797" ht="18.75" customHeight="1" x14ac:dyDescent="0.25"/>
    <row r="798" ht="18.75" customHeight="1" x14ac:dyDescent="0.25"/>
    <row r="799" ht="18.75" customHeight="1" x14ac:dyDescent="0.25"/>
    <row r="800" ht="18.75" customHeight="1" x14ac:dyDescent="0.25"/>
    <row r="801" ht="18.75" customHeight="1" x14ac:dyDescent="0.25"/>
    <row r="802" ht="18.75" customHeight="1" x14ac:dyDescent="0.25"/>
    <row r="803" ht="18.75" customHeight="1" x14ac:dyDescent="0.25"/>
    <row r="804" ht="18.75" customHeight="1" x14ac:dyDescent="0.25"/>
    <row r="805" ht="18.75" customHeight="1" x14ac:dyDescent="0.25"/>
    <row r="806" ht="18.75" customHeight="1" x14ac:dyDescent="0.25"/>
    <row r="807" ht="18.75" customHeight="1" x14ac:dyDescent="0.25"/>
    <row r="808" ht="18.75" customHeight="1" x14ac:dyDescent="0.25"/>
    <row r="809" ht="18.75" customHeight="1" x14ac:dyDescent="0.25"/>
    <row r="810" ht="18.75" customHeight="1" x14ac:dyDescent="0.25"/>
    <row r="811" ht="18.75" customHeight="1" x14ac:dyDescent="0.25"/>
    <row r="812" ht="18.75" customHeight="1" x14ac:dyDescent="0.25"/>
    <row r="813" ht="18.75" customHeight="1" x14ac:dyDescent="0.25"/>
    <row r="814" ht="18.75" customHeight="1" x14ac:dyDescent="0.25"/>
    <row r="815" ht="18.75" customHeight="1" x14ac:dyDescent="0.25"/>
    <row r="816" ht="18.75" customHeight="1" x14ac:dyDescent="0.25"/>
    <row r="817" ht="18.75" customHeight="1" x14ac:dyDescent="0.25"/>
    <row r="818" ht="18.75" customHeight="1" x14ac:dyDescent="0.25"/>
    <row r="819" ht="18.75" customHeight="1" x14ac:dyDescent="0.25"/>
    <row r="820" ht="18.75" customHeight="1" x14ac:dyDescent="0.25"/>
    <row r="821" ht="18.75" customHeight="1" x14ac:dyDescent="0.25"/>
    <row r="822" ht="18.75" customHeight="1" x14ac:dyDescent="0.25"/>
    <row r="823" ht="18.75" customHeight="1" x14ac:dyDescent="0.25"/>
    <row r="824" ht="18.75" customHeight="1" x14ac:dyDescent="0.25"/>
    <row r="825" ht="18.75" customHeight="1" x14ac:dyDescent="0.25"/>
    <row r="826" ht="18.75" customHeight="1" x14ac:dyDescent="0.25"/>
    <row r="827" ht="18.75" customHeight="1" x14ac:dyDescent="0.25"/>
    <row r="828" ht="18.75" customHeight="1" x14ac:dyDescent="0.25"/>
    <row r="829" ht="18.75" customHeight="1" x14ac:dyDescent="0.25"/>
    <row r="830" ht="18.75" customHeight="1" x14ac:dyDescent="0.25"/>
    <row r="831" ht="18.75" customHeight="1" x14ac:dyDescent="0.25"/>
    <row r="832" ht="18.75" customHeight="1" x14ac:dyDescent="0.25"/>
    <row r="833" ht="18.75" customHeight="1" x14ac:dyDescent="0.25"/>
    <row r="834" ht="18.75" customHeight="1" x14ac:dyDescent="0.25"/>
    <row r="835" ht="18.75" customHeight="1" x14ac:dyDescent="0.25"/>
    <row r="836" ht="18.75" customHeight="1" x14ac:dyDescent="0.25"/>
    <row r="837" ht="18.75" customHeight="1" x14ac:dyDescent="0.25"/>
    <row r="838" ht="18.75" customHeight="1" x14ac:dyDescent="0.25"/>
    <row r="839" ht="18.75" customHeight="1" x14ac:dyDescent="0.25"/>
    <row r="840" ht="18.75" customHeight="1" x14ac:dyDescent="0.25"/>
    <row r="841" ht="18.75" customHeight="1" x14ac:dyDescent="0.25"/>
    <row r="842" ht="18.75" customHeight="1" x14ac:dyDescent="0.25"/>
    <row r="843" ht="18.75" customHeight="1" x14ac:dyDescent="0.25"/>
    <row r="844" ht="18.75" customHeight="1" x14ac:dyDescent="0.25"/>
    <row r="845" ht="18.75" customHeight="1" x14ac:dyDescent="0.25"/>
    <row r="846" ht="18.75" customHeight="1" x14ac:dyDescent="0.25"/>
    <row r="847" ht="18.75" customHeight="1" x14ac:dyDescent="0.25"/>
    <row r="848" ht="18.75" customHeight="1" x14ac:dyDescent="0.25"/>
    <row r="849" ht="18.75" customHeight="1" x14ac:dyDescent="0.25"/>
    <row r="850" ht="18.75" customHeight="1" x14ac:dyDescent="0.25"/>
    <row r="851" ht="18.75" customHeight="1" x14ac:dyDescent="0.25"/>
    <row r="852" ht="18.75" customHeight="1" x14ac:dyDescent="0.25"/>
    <row r="853" ht="18.75" customHeight="1" x14ac:dyDescent="0.25"/>
    <row r="854" ht="18.75" customHeight="1" x14ac:dyDescent="0.25"/>
    <row r="855" ht="18.75" customHeight="1" x14ac:dyDescent="0.25"/>
    <row r="856" ht="18.75" customHeight="1" x14ac:dyDescent="0.25"/>
    <row r="857" ht="18.75" customHeight="1" x14ac:dyDescent="0.25"/>
    <row r="858" ht="18.75" customHeight="1" x14ac:dyDescent="0.25"/>
    <row r="859" ht="18.75" customHeight="1" x14ac:dyDescent="0.25"/>
    <row r="860" ht="18.75" customHeight="1" x14ac:dyDescent="0.25"/>
    <row r="861" ht="18.75" customHeight="1" x14ac:dyDescent="0.25"/>
    <row r="862" ht="18.75" customHeight="1" x14ac:dyDescent="0.25"/>
    <row r="863" ht="18.75" customHeight="1" x14ac:dyDescent="0.25"/>
    <row r="864" ht="18.75" customHeight="1" x14ac:dyDescent="0.25"/>
    <row r="865" ht="18.75" customHeight="1" x14ac:dyDescent="0.25"/>
    <row r="866" ht="18.75" customHeight="1" x14ac:dyDescent="0.25"/>
    <row r="867" ht="18.75" customHeight="1" x14ac:dyDescent="0.25"/>
    <row r="868" ht="18.75" customHeight="1" x14ac:dyDescent="0.25"/>
    <row r="869" ht="18.75" customHeight="1" x14ac:dyDescent="0.25"/>
    <row r="870" ht="18.75" customHeight="1" x14ac:dyDescent="0.25"/>
    <row r="871" ht="18.75" customHeight="1" x14ac:dyDescent="0.25"/>
    <row r="872" ht="18.75" customHeight="1" x14ac:dyDescent="0.25"/>
    <row r="873" ht="18.75" customHeight="1" x14ac:dyDescent="0.25"/>
    <row r="874" ht="18.75" customHeight="1" x14ac:dyDescent="0.25"/>
    <row r="875" ht="18.75" customHeight="1" x14ac:dyDescent="0.25"/>
    <row r="876" ht="18.75" customHeight="1" x14ac:dyDescent="0.25"/>
    <row r="877" ht="18.75" customHeight="1" x14ac:dyDescent="0.25"/>
    <row r="878" ht="18.75" customHeight="1" x14ac:dyDescent="0.25"/>
    <row r="879" ht="18.75" customHeight="1" x14ac:dyDescent="0.25"/>
    <row r="880" ht="18.75" customHeight="1" x14ac:dyDescent="0.25"/>
    <row r="881" ht="18.75" customHeight="1" x14ac:dyDescent="0.25"/>
    <row r="882" ht="18.75" customHeight="1" x14ac:dyDescent="0.25"/>
    <row r="883" ht="18.75" customHeight="1" x14ac:dyDescent="0.25"/>
    <row r="884" ht="18.75" customHeight="1" x14ac:dyDescent="0.25"/>
    <row r="885" ht="18.75" customHeight="1" x14ac:dyDescent="0.25"/>
    <row r="886" ht="18.75" customHeight="1" x14ac:dyDescent="0.25"/>
    <row r="887" ht="18.75" customHeight="1" x14ac:dyDescent="0.25"/>
    <row r="888" ht="18.75" customHeight="1" x14ac:dyDescent="0.25"/>
    <row r="889" ht="18.75" customHeight="1" x14ac:dyDescent="0.25"/>
    <row r="890" ht="18.75" customHeight="1" x14ac:dyDescent="0.25"/>
    <row r="891" ht="18.75" customHeight="1" x14ac:dyDescent="0.25"/>
    <row r="892" ht="18.75" customHeight="1" x14ac:dyDescent="0.25"/>
    <row r="893" ht="18.75" customHeight="1" x14ac:dyDescent="0.25"/>
    <row r="894" ht="18.75" customHeight="1" x14ac:dyDescent="0.25"/>
    <row r="895" ht="18.75" customHeight="1" x14ac:dyDescent="0.25"/>
    <row r="896" ht="18.75" customHeight="1" x14ac:dyDescent="0.25"/>
    <row r="897" ht="18.75" customHeight="1" x14ac:dyDescent="0.25"/>
    <row r="898" ht="18.75" customHeight="1" x14ac:dyDescent="0.25"/>
    <row r="899" ht="18.75" customHeight="1" x14ac:dyDescent="0.25"/>
    <row r="900" ht="18.75" customHeight="1" x14ac:dyDescent="0.25"/>
    <row r="901" ht="18.75" customHeight="1" x14ac:dyDescent="0.25"/>
    <row r="902" ht="18.75" customHeight="1" x14ac:dyDescent="0.25"/>
    <row r="903" ht="18.75" customHeight="1" x14ac:dyDescent="0.25"/>
    <row r="904" ht="18.75" customHeight="1" x14ac:dyDescent="0.25"/>
    <row r="905" ht="18.75" customHeight="1" x14ac:dyDescent="0.25"/>
    <row r="906" ht="18.75" customHeight="1" x14ac:dyDescent="0.25"/>
    <row r="907" ht="18.75" customHeight="1" x14ac:dyDescent="0.25"/>
    <row r="908" ht="18.75" customHeight="1" x14ac:dyDescent="0.25"/>
    <row r="909" ht="18.75" customHeight="1" x14ac:dyDescent="0.25"/>
    <row r="910" ht="18.75" customHeight="1" x14ac:dyDescent="0.25"/>
    <row r="911" ht="18.75" customHeight="1" x14ac:dyDescent="0.25"/>
    <row r="912" ht="18.75" customHeight="1" x14ac:dyDescent="0.25"/>
    <row r="913" ht="18.75" customHeight="1" x14ac:dyDescent="0.25"/>
    <row r="914" ht="18.75" customHeight="1" x14ac:dyDescent="0.25"/>
    <row r="915" ht="18.75" customHeight="1" x14ac:dyDescent="0.25"/>
    <row r="916" ht="18.75" customHeight="1" x14ac:dyDescent="0.25"/>
    <row r="917" ht="18.75" customHeight="1" x14ac:dyDescent="0.25"/>
    <row r="918" ht="18.75" customHeight="1" x14ac:dyDescent="0.25"/>
    <row r="919" ht="18.75" customHeight="1" x14ac:dyDescent="0.25"/>
    <row r="920" ht="18.75" customHeight="1" x14ac:dyDescent="0.25"/>
    <row r="921" ht="18.75" customHeight="1" x14ac:dyDescent="0.25"/>
    <row r="922" ht="18.75" customHeight="1" x14ac:dyDescent="0.25"/>
    <row r="923" ht="18.75" customHeight="1" x14ac:dyDescent="0.25"/>
    <row r="924" ht="18.75" customHeight="1" x14ac:dyDescent="0.25"/>
    <row r="925" ht="18.75" customHeight="1" x14ac:dyDescent="0.25"/>
    <row r="926" ht="18.75" customHeight="1" x14ac:dyDescent="0.25"/>
    <row r="927" ht="18.75" customHeight="1" x14ac:dyDescent="0.25"/>
    <row r="928" ht="18.75" customHeight="1" x14ac:dyDescent="0.25"/>
    <row r="929" ht="18.75" customHeight="1" x14ac:dyDescent="0.25"/>
    <row r="930" ht="18.75" customHeight="1" x14ac:dyDescent="0.25"/>
    <row r="931" ht="18.75" customHeight="1" x14ac:dyDescent="0.25"/>
    <row r="932" ht="18.75" customHeight="1" x14ac:dyDescent="0.25"/>
    <row r="933" ht="18.75" customHeight="1" x14ac:dyDescent="0.25"/>
    <row r="934" ht="18.75" customHeight="1" x14ac:dyDescent="0.25"/>
    <row r="935" ht="18.75" customHeight="1" x14ac:dyDescent="0.25"/>
    <row r="936" ht="18.75" customHeight="1" x14ac:dyDescent="0.25"/>
    <row r="937" ht="18.75" customHeight="1" x14ac:dyDescent="0.25"/>
    <row r="938" ht="18.75" customHeight="1" x14ac:dyDescent="0.25"/>
    <row r="939" ht="18.75" customHeight="1" x14ac:dyDescent="0.25"/>
    <row r="940" ht="18.75" customHeight="1" x14ac:dyDescent="0.25"/>
    <row r="941" ht="18.75" customHeight="1" x14ac:dyDescent="0.25"/>
    <row r="942" ht="18.75" customHeight="1" x14ac:dyDescent="0.25"/>
    <row r="943" ht="18.75" customHeight="1" x14ac:dyDescent="0.25"/>
    <row r="944" ht="18.75" customHeight="1" x14ac:dyDescent="0.25"/>
    <row r="945" ht="18.75" customHeight="1" x14ac:dyDescent="0.25"/>
    <row r="946" ht="18.75" customHeight="1" x14ac:dyDescent="0.25"/>
    <row r="947" ht="18.75" customHeight="1" x14ac:dyDescent="0.25"/>
    <row r="948" ht="18.75" customHeight="1" x14ac:dyDescent="0.25"/>
    <row r="949" ht="18.75" customHeight="1" x14ac:dyDescent="0.25"/>
    <row r="950" ht="18.75" customHeight="1" x14ac:dyDescent="0.25"/>
    <row r="951" ht="18.75" customHeight="1" x14ac:dyDescent="0.25"/>
    <row r="952" ht="18.75" customHeight="1" x14ac:dyDescent="0.25"/>
    <row r="953" ht="18.75" customHeight="1" x14ac:dyDescent="0.25"/>
    <row r="954" ht="18.75" customHeight="1" x14ac:dyDescent="0.25"/>
    <row r="955" ht="18.75" customHeight="1" x14ac:dyDescent="0.25"/>
    <row r="956" ht="18.75" customHeight="1" x14ac:dyDescent="0.25"/>
    <row r="957" ht="18.75" customHeight="1" x14ac:dyDescent="0.25"/>
    <row r="958" ht="18.75" customHeight="1" x14ac:dyDescent="0.25"/>
    <row r="959" ht="18.75" customHeight="1" x14ac:dyDescent="0.25"/>
    <row r="960" ht="18.75" customHeight="1" x14ac:dyDescent="0.25"/>
    <row r="961" ht="18.75" customHeight="1" x14ac:dyDescent="0.25"/>
    <row r="962" ht="18.75" customHeight="1" x14ac:dyDescent="0.25"/>
    <row r="963" ht="18.75" customHeight="1" x14ac:dyDescent="0.25"/>
    <row r="964" ht="18.75" customHeight="1" x14ac:dyDescent="0.25"/>
    <row r="965" ht="18.75" customHeight="1" x14ac:dyDescent="0.25"/>
    <row r="966" ht="18.75" customHeight="1" x14ac:dyDescent="0.25"/>
    <row r="967" ht="18.75" customHeight="1" x14ac:dyDescent="0.25"/>
    <row r="968" ht="18.75" customHeight="1" x14ac:dyDescent="0.25"/>
    <row r="969" ht="18.75" customHeight="1" x14ac:dyDescent="0.25"/>
    <row r="970" ht="18.75" customHeight="1" x14ac:dyDescent="0.25"/>
    <row r="971" ht="18.75" customHeight="1" x14ac:dyDescent="0.25"/>
    <row r="972" ht="18.75" customHeight="1" x14ac:dyDescent="0.25"/>
    <row r="973" ht="18.75" customHeight="1" x14ac:dyDescent="0.25"/>
    <row r="974" ht="18.75" customHeight="1" x14ac:dyDescent="0.25"/>
    <row r="975" ht="18.75" customHeight="1" x14ac:dyDescent="0.25"/>
    <row r="976" ht="18.75" customHeight="1" x14ac:dyDescent="0.25"/>
    <row r="977" ht="18.75" customHeight="1" x14ac:dyDescent="0.25"/>
    <row r="978" ht="18.75" customHeight="1" x14ac:dyDescent="0.25"/>
    <row r="979" ht="18.75" customHeight="1" x14ac:dyDescent="0.25"/>
    <row r="980" ht="18.75" customHeight="1" x14ac:dyDescent="0.25"/>
    <row r="981" ht="18.75" customHeight="1" x14ac:dyDescent="0.25"/>
    <row r="982" ht="18.75" customHeight="1" x14ac:dyDescent="0.25"/>
    <row r="983" ht="18.75" customHeight="1" x14ac:dyDescent="0.25"/>
    <row r="984" ht="18.75" customHeight="1" x14ac:dyDescent="0.25"/>
    <row r="985" ht="18.75" customHeight="1" x14ac:dyDescent="0.25"/>
    <row r="986" ht="18.75" customHeight="1" x14ac:dyDescent="0.25"/>
    <row r="987" ht="18.75" customHeight="1" x14ac:dyDescent="0.25"/>
    <row r="988" ht="18.75" customHeight="1" x14ac:dyDescent="0.25"/>
    <row r="989" ht="18.75" customHeight="1" x14ac:dyDescent="0.25"/>
    <row r="990" ht="18.75" customHeight="1" x14ac:dyDescent="0.25"/>
    <row r="991" ht="18.75" customHeight="1" x14ac:dyDescent="0.25"/>
    <row r="992" ht="18.75" customHeight="1" x14ac:dyDescent="0.25"/>
    <row r="993" ht="18.75" customHeight="1" x14ac:dyDescent="0.25"/>
    <row r="994" ht="18.75" customHeight="1" x14ac:dyDescent="0.25"/>
    <row r="995" ht="18.75" customHeight="1" x14ac:dyDescent="0.25"/>
    <row r="996" ht="18.75" customHeight="1" x14ac:dyDescent="0.25"/>
    <row r="997" ht="18.75" customHeight="1" x14ac:dyDescent="0.25"/>
    <row r="998" ht="18.75" customHeight="1" x14ac:dyDescent="0.25"/>
    <row r="999" ht="18.75" customHeight="1" x14ac:dyDescent="0.25"/>
    <row r="1000" ht="18.75" customHeight="1" x14ac:dyDescent="0.25"/>
  </sheetData>
  <phoneticPr fontId="8"/>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000"/>
  <sheetViews>
    <sheetView workbookViewId="0"/>
  </sheetViews>
  <sheetFormatPr defaultColWidth="12.5703125" defaultRowHeight="15" customHeight="1" x14ac:dyDescent="0.25"/>
  <cols>
    <col min="1" max="26" width="7.5703125" customWidth="1"/>
  </cols>
  <sheetData>
    <row r="1" spans="1:17" ht="18.75" customHeight="1" x14ac:dyDescent="0.25">
      <c r="A1" s="1" t="s">
        <v>148</v>
      </c>
      <c r="B1" s="7" t="s">
        <v>149</v>
      </c>
      <c r="I1" s="8" t="s">
        <v>24</v>
      </c>
      <c r="K1" s="9" t="s">
        <v>29</v>
      </c>
      <c r="M1" s="10" t="s">
        <v>150</v>
      </c>
      <c r="O1" s="11" t="s">
        <v>31</v>
      </c>
    </row>
    <row r="2" spans="1:17" ht="18.75" customHeight="1" x14ac:dyDescent="0.25">
      <c r="B2" s="12" t="s">
        <v>151</v>
      </c>
    </row>
    <row r="3" spans="1:17" ht="18.75" customHeight="1" x14ac:dyDescent="0.25"/>
    <row r="4" spans="1:17" ht="18.75" customHeight="1" x14ac:dyDescent="0.25">
      <c r="A4" s="1" t="s">
        <v>152</v>
      </c>
      <c r="B4" s="1" t="s">
        <v>153</v>
      </c>
      <c r="Q4" s="13" t="s">
        <v>154</v>
      </c>
    </row>
    <row r="5" spans="1:17" ht="18.75" customHeight="1" x14ac:dyDescent="0.25">
      <c r="B5" s="1" t="s">
        <v>155</v>
      </c>
    </row>
    <row r="6" spans="1:17" ht="18.75" customHeight="1" x14ac:dyDescent="0.25">
      <c r="A6" s="1" t="s">
        <v>156</v>
      </c>
      <c r="B6" s="1" t="s">
        <v>157</v>
      </c>
    </row>
    <row r="7" spans="1:17" ht="18.75" customHeight="1" x14ac:dyDescent="0.25">
      <c r="A7" s="1" t="s">
        <v>156</v>
      </c>
      <c r="B7" s="1" t="s">
        <v>158</v>
      </c>
    </row>
    <row r="8" spans="1:17" ht="18.75" customHeight="1" x14ac:dyDescent="0.25">
      <c r="B8" s="1" t="s">
        <v>159</v>
      </c>
      <c r="Q8" s="13" t="s">
        <v>160</v>
      </c>
    </row>
    <row r="9" spans="1:17" ht="18.75" customHeight="1" x14ac:dyDescent="0.25">
      <c r="B9" s="1" t="s">
        <v>161</v>
      </c>
    </row>
    <row r="10" spans="1:17" ht="18.75" customHeight="1" x14ac:dyDescent="0.25">
      <c r="B10" s="1" t="s">
        <v>162</v>
      </c>
    </row>
    <row r="11" spans="1:17" ht="18.75" customHeight="1" x14ac:dyDescent="0.25"/>
    <row r="12" spans="1:17" ht="18.75" customHeight="1" x14ac:dyDescent="0.25">
      <c r="A12" s="1" t="s">
        <v>163</v>
      </c>
      <c r="B12" s="1" t="s">
        <v>164</v>
      </c>
    </row>
    <row r="13" spans="1:17" ht="18.75" customHeight="1" x14ac:dyDescent="0.25">
      <c r="B13" s="1" t="s">
        <v>165</v>
      </c>
    </row>
    <row r="14" spans="1:17" ht="18.75" customHeight="1" x14ac:dyDescent="0.25">
      <c r="B14" s="1" t="s">
        <v>166</v>
      </c>
    </row>
    <row r="15" spans="1:17" ht="18.75" customHeight="1" x14ac:dyDescent="0.25">
      <c r="B15" s="1" t="s">
        <v>167</v>
      </c>
    </row>
    <row r="16" spans="1:17" ht="18" customHeight="1" x14ac:dyDescent="0.25">
      <c r="B16" s="1" t="s">
        <v>168</v>
      </c>
      <c r="P16" s="13" t="s">
        <v>154</v>
      </c>
    </row>
    <row r="17" spans="1:16" ht="18" customHeight="1" x14ac:dyDescent="0.25">
      <c r="B17" s="1" t="s">
        <v>169</v>
      </c>
      <c r="P17" s="13"/>
    </row>
    <row r="18" spans="1:16" ht="18.75" customHeight="1" x14ac:dyDescent="0.25">
      <c r="B18" s="1" t="s">
        <v>170</v>
      </c>
    </row>
    <row r="19" spans="1:16" ht="18.75" customHeight="1" x14ac:dyDescent="0.25">
      <c r="B19" s="1" t="s">
        <v>171</v>
      </c>
    </row>
    <row r="20" spans="1:16" ht="18.75" customHeight="1" x14ac:dyDescent="0.25">
      <c r="B20" s="1" t="s">
        <v>172</v>
      </c>
    </row>
    <row r="21" spans="1:16" ht="18.75" customHeight="1" x14ac:dyDescent="0.25">
      <c r="B21" s="14" t="s">
        <v>173</v>
      </c>
    </row>
    <row r="22" spans="1:16" ht="18.75" customHeight="1" x14ac:dyDescent="0.25">
      <c r="B22" s="1" t="s">
        <v>174</v>
      </c>
      <c r="P22" s="13" t="s">
        <v>160</v>
      </c>
    </row>
    <row r="23" spans="1:16" ht="18.75" customHeight="1" x14ac:dyDescent="0.25">
      <c r="B23" s="1" t="s">
        <v>175</v>
      </c>
    </row>
    <row r="24" spans="1:16" ht="18.75" customHeight="1" x14ac:dyDescent="0.25">
      <c r="B24" s="12" t="s">
        <v>176</v>
      </c>
    </row>
    <row r="25" spans="1:16" ht="18.75" customHeight="1" x14ac:dyDescent="0.25">
      <c r="B25" s="15" t="s">
        <v>177</v>
      </c>
    </row>
    <row r="26" spans="1:16" ht="18.75" customHeight="1" x14ac:dyDescent="0.25">
      <c r="B26" s="15" t="s">
        <v>178</v>
      </c>
    </row>
    <row r="27" spans="1:16" ht="18" customHeight="1" x14ac:dyDescent="0.25">
      <c r="A27" s="12"/>
      <c r="B27" s="1" t="s">
        <v>179</v>
      </c>
    </row>
    <row r="28" spans="1:16" ht="18" customHeight="1" x14ac:dyDescent="0.25">
      <c r="A28" s="12"/>
      <c r="B28" s="1" t="s">
        <v>180</v>
      </c>
    </row>
    <row r="29" spans="1:16" ht="18" customHeight="1" x14ac:dyDescent="0.25">
      <c r="A29" s="12"/>
    </row>
    <row r="30" spans="1:16" ht="18.75" customHeight="1" x14ac:dyDescent="0.25">
      <c r="A30" s="1" t="s">
        <v>181</v>
      </c>
      <c r="B30" s="1" t="s">
        <v>182</v>
      </c>
    </row>
    <row r="31" spans="1:16" ht="18.75" customHeight="1" x14ac:dyDescent="0.25">
      <c r="B31" s="1" t="s">
        <v>183</v>
      </c>
    </row>
    <row r="32" spans="1:16" ht="18.75" customHeight="1" x14ac:dyDescent="0.25">
      <c r="B32" s="12" t="s">
        <v>184</v>
      </c>
    </row>
    <row r="33" spans="1:2" ht="18.75" customHeight="1" x14ac:dyDescent="0.25">
      <c r="B33" s="1" t="s">
        <v>185</v>
      </c>
    </row>
    <row r="34" spans="1:2" ht="18.75" customHeight="1" x14ac:dyDescent="0.25">
      <c r="B34" s="13" t="s">
        <v>186</v>
      </c>
    </row>
    <row r="35" spans="1:2" ht="18.75" customHeight="1" x14ac:dyDescent="0.25">
      <c r="B35" s="13" t="s">
        <v>187</v>
      </c>
    </row>
    <row r="36" spans="1:2" ht="18.75" customHeight="1" x14ac:dyDescent="0.25"/>
    <row r="37" spans="1:2" ht="18.75" customHeight="1" x14ac:dyDescent="0.25">
      <c r="A37" s="1" t="s">
        <v>188</v>
      </c>
      <c r="B37" s="1" t="s">
        <v>189</v>
      </c>
    </row>
    <row r="38" spans="1:2" ht="18.75" customHeight="1" x14ac:dyDescent="0.25">
      <c r="B38" s="1" t="s">
        <v>190</v>
      </c>
    </row>
    <row r="39" spans="1:2" ht="18.75" customHeight="1" x14ac:dyDescent="0.25">
      <c r="B39" s="1" t="s">
        <v>191</v>
      </c>
    </row>
    <row r="40" spans="1:2" ht="18.75" customHeight="1" x14ac:dyDescent="0.25">
      <c r="B40" s="1" t="s">
        <v>192</v>
      </c>
    </row>
    <row r="41" spans="1:2" ht="18.75" customHeight="1" x14ac:dyDescent="0.25">
      <c r="B41" s="1" t="s">
        <v>193</v>
      </c>
    </row>
    <row r="42" spans="1:2" ht="18.75" customHeight="1" x14ac:dyDescent="0.25">
      <c r="B42" s="1" t="s">
        <v>194</v>
      </c>
    </row>
    <row r="43" spans="1:2" ht="18.75" customHeight="1" x14ac:dyDescent="0.25">
      <c r="B43" s="1" t="s">
        <v>195</v>
      </c>
    </row>
    <row r="44" spans="1:2" ht="18.75" customHeight="1" x14ac:dyDescent="0.25">
      <c r="B44" s="1" t="s">
        <v>196</v>
      </c>
    </row>
    <row r="45" spans="1:2" ht="18.75" customHeight="1" x14ac:dyDescent="0.25">
      <c r="B45" s="1" t="s">
        <v>197</v>
      </c>
    </row>
    <row r="46" spans="1:2" ht="18.75" customHeight="1" x14ac:dyDescent="0.25">
      <c r="B46" s="1" t="s">
        <v>198</v>
      </c>
    </row>
    <row r="47" spans="1:2" ht="18.75" customHeight="1" x14ac:dyDescent="0.25">
      <c r="B47" s="1" t="s">
        <v>199</v>
      </c>
    </row>
    <row r="48" spans="1:2" ht="18.75" customHeight="1" x14ac:dyDescent="0.25">
      <c r="B48" s="1" t="s">
        <v>200</v>
      </c>
    </row>
    <row r="49" ht="18.75" customHeight="1" x14ac:dyDescent="0.25"/>
    <row r="50" ht="18.75" customHeight="1" x14ac:dyDescent="0.25"/>
    <row r="51" ht="18.75" customHeight="1" x14ac:dyDescent="0.25"/>
    <row r="52" ht="18.75" customHeight="1" x14ac:dyDescent="0.25"/>
    <row r="53" ht="18.75" customHeight="1" x14ac:dyDescent="0.25"/>
    <row r="54" ht="18.75" customHeight="1" x14ac:dyDescent="0.25"/>
    <row r="55" ht="18.75" customHeight="1" x14ac:dyDescent="0.25"/>
    <row r="56" ht="18.75" customHeight="1" x14ac:dyDescent="0.25"/>
    <row r="57" ht="18.75" customHeight="1" x14ac:dyDescent="0.25"/>
    <row r="58" ht="18.75" customHeight="1" x14ac:dyDescent="0.25"/>
    <row r="59" ht="18.75" customHeight="1" x14ac:dyDescent="0.25"/>
    <row r="60" ht="18.75" customHeight="1" x14ac:dyDescent="0.25"/>
    <row r="61" ht="18.75" customHeight="1" x14ac:dyDescent="0.25"/>
    <row r="62" ht="18.75" customHeight="1" x14ac:dyDescent="0.25"/>
    <row r="63" ht="18.75" customHeight="1" x14ac:dyDescent="0.25"/>
    <row r="64" ht="18.75" customHeight="1" x14ac:dyDescent="0.25"/>
    <row r="65" ht="18.75" customHeight="1" x14ac:dyDescent="0.25"/>
    <row r="66" ht="18.75" customHeight="1" x14ac:dyDescent="0.25"/>
    <row r="67" ht="18.75" customHeight="1" x14ac:dyDescent="0.25"/>
    <row r="68" ht="18.75" customHeight="1" x14ac:dyDescent="0.25"/>
    <row r="69" ht="18.75" customHeight="1" x14ac:dyDescent="0.25"/>
    <row r="70" ht="18.75" customHeight="1" x14ac:dyDescent="0.25"/>
    <row r="71" ht="18.75" customHeight="1" x14ac:dyDescent="0.25"/>
    <row r="72" ht="18.75" customHeight="1" x14ac:dyDescent="0.25"/>
    <row r="73" ht="18.75" customHeight="1" x14ac:dyDescent="0.25"/>
    <row r="74" ht="18.75" customHeight="1" x14ac:dyDescent="0.25"/>
    <row r="75" ht="18.75" customHeight="1" x14ac:dyDescent="0.25"/>
    <row r="76" ht="18.75" customHeight="1" x14ac:dyDescent="0.25"/>
    <row r="77" ht="18.75" customHeight="1" x14ac:dyDescent="0.25"/>
    <row r="78" ht="18.75" customHeight="1" x14ac:dyDescent="0.25"/>
    <row r="79" ht="18.75" customHeight="1" x14ac:dyDescent="0.25"/>
    <row r="80" ht="18.75" customHeight="1" x14ac:dyDescent="0.25"/>
    <row r="81" ht="18.75" customHeight="1" x14ac:dyDescent="0.25"/>
    <row r="82" ht="18.75" customHeight="1" x14ac:dyDescent="0.25"/>
    <row r="83" ht="18.75" customHeight="1" x14ac:dyDescent="0.25"/>
    <row r="84" ht="18.75" customHeight="1" x14ac:dyDescent="0.25"/>
    <row r="85" ht="18.75" customHeight="1" x14ac:dyDescent="0.25"/>
    <row r="86" ht="18.75" customHeight="1" x14ac:dyDescent="0.25"/>
    <row r="87" ht="18.75" customHeight="1" x14ac:dyDescent="0.25"/>
    <row r="88" ht="18.75" customHeight="1" x14ac:dyDescent="0.25"/>
    <row r="89" ht="18.75" customHeight="1" x14ac:dyDescent="0.25"/>
    <row r="90" ht="18.75" customHeight="1" x14ac:dyDescent="0.25"/>
    <row r="91" ht="18.75" customHeight="1" x14ac:dyDescent="0.25"/>
    <row r="92" ht="18.75" customHeight="1" x14ac:dyDescent="0.25"/>
    <row r="93" ht="18.75" customHeight="1" x14ac:dyDescent="0.25"/>
    <row r="94" ht="18.75" customHeight="1" x14ac:dyDescent="0.25"/>
    <row r="95" ht="18.75" customHeight="1" x14ac:dyDescent="0.25"/>
    <row r="96" ht="18.75" customHeight="1" x14ac:dyDescent="0.25"/>
    <row r="97" ht="18.75" customHeight="1" x14ac:dyDescent="0.25"/>
    <row r="98" ht="18.75" customHeight="1" x14ac:dyDescent="0.25"/>
    <row r="99" ht="18.75" customHeight="1" x14ac:dyDescent="0.25"/>
    <row r="100" ht="18.75" customHeight="1" x14ac:dyDescent="0.25"/>
    <row r="101" ht="18.75" customHeight="1" x14ac:dyDescent="0.25"/>
    <row r="102" ht="18.75" customHeight="1" x14ac:dyDescent="0.25"/>
    <row r="103" ht="18.75" customHeight="1" x14ac:dyDescent="0.25"/>
    <row r="104" ht="18.75" customHeight="1" x14ac:dyDescent="0.25"/>
    <row r="105" ht="18.75" customHeight="1" x14ac:dyDescent="0.25"/>
    <row r="106" ht="18.75" customHeight="1" x14ac:dyDescent="0.25"/>
    <row r="107" ht="18.75" customHeight="1" x14ac:dyDescent="0.25"/>
    <row r="108" ht="18.75" customHeight="1" x14ac:dyDescent="0.25"/>
    <row r="109" ht="18.75" customHeight="1" x14ac:dyDescent="0.25"/>
    <row r="110" ht="18.75" customHeight="1" x14ac:dyDescent="0.25"/>
    <row r="111" ht="18.75" customHeight="1" x14ac:dyDescent="0.25"/>
    <row r="112" ht="18.75" customHeight="1" x14ac:dyDescent="0.25"/>
    <row r="113" ht="18.75" customHeight="1" x14ac:dyDescent="0.25"/>
    <row r="114" ht="18.75" customHeight="1" x14ac:dyDescent="0.25"/>
    <row r="115" ht="18.75" customHeight="1" x14ac:dyDescent="0.25"/>
    <row r="116" ht="18.75" customHeight="1" x14ac:dyDescent="0.25"/>
    <row r="117" ht="18.75" customHeight="1" x14ac:dyDescent="0.25"/>
    <row r="118" ht="18.75" customHeight="1" x14ac:dyDescent="0.25"/>
    <row r="119" ht="18.75" customHeight="1" x14ac:dyDescent="0.25"/>
    <row r="120" ht="18.75" customHeight="1" x14ac:dyDescent="0.25"/>
    <row r="121" ht="18.75" customHeight="1" x14ac:dyDescent="0.25"/>
    <row r="122" ht="18.75" customHeight="1" x14ac:dyDescent="0.25"/>
    <row r="123" ht="18.75" customHeight="1" x14ac:dyDescent="0.25"/>
    <row r="124" ht="18.75" customHeight="1" x14ac:dyDescent="0.25"/>
    <row r="125" ht="18.75" customHeight="1" x14ac:dyDescent="0.25"/>
    <row r="126" ht="18.75" customHeight="1" x14ac:dyDescent="0.25"/>
    <row r="127" ht="18.75" customHeight="1" x14ac:dyDescent="0.25"/>
    <row r="128" ht="18.75" customHeight="1" x14ac:dyDescent="0.25"/>
    <row r="129" ht="18.75" customHeight="1" x14ac:dyDescent="0.25"/>
    <row r="130" ht="18.75" customHeight="1" x14ac:dyDescent="0.25"/>
    <row r="131" ht="18.75" customHeight="1" x14ac:dyDescent="0.25"/>
    <row r="132" ht="18.75" customHeight="1" x14ac:dyDescent="0.25"/>
    <row r="133" ht="18.75" customHeight="1" x14ac:dyDescent="0.25"/>
    <row r="134" ht="18.75" customHeight="1" x14ac:dyDescent="0.25"/>
    <row r="135" ht="18.75" customHeight="1" x14ac:dyDescent="0.25"/>
    <row r="136" ht="18.75" customHeight="1" x14ac:dyDescent="0.25"/>
    <row r="137" ht="18.75" customHeight="1" x14ac:dyDescent="0.25"/>
    <row r="138" ht="18.75" customHeight="1" x14ac:dyDescent="0.25"/>
    <row r="139" ht="18.75" customHeight="1" x14ac:dyDescent="0.25"/>
    <row r="140" ht="18.75" customHeight="1" x14ac:dyDescent="0.25"/>
    <row r="141" ht="18.75" customHeight="1" x14ac:dyDescent="0.25"/>
    <row r="142" ht="18.75" customHeight="1" x14ac:dyDescent="0.25"/>
    <row r="143" ht="18.75" customHeight="1" x14ac:dyDescent="0.25"/>
    <row r="144" ht="18.75" customHeight="1" x14ac:dyDescent="0.25"/>
    <row r="145" ht="18.75" customHeight="1" x14ac:dyDescent="0.25"/>
    <row r="146" ht="18.75" customHeight="1" x14ac:dyDescent="0.25"/>
    <row r="147" ht="18.75" customHeight="1" x14ac:dyDescent="0.25"/>
    <row r="148" ht="18.75" customHeight="1" x14ac:dyDescent="0.25"/>
    <row r="149" ht="18.75" customHeight="1" x14ac:dyDescent="0.25"/>
    <row r="150" ht="18.75" customHeight="1" x14ac:dyDescent="0.25"/>
    <row r="151" ht="18.75" customHeight="1" x14ac:dyDescent="0.25"/>
    <row r="152" ht="18.75" customHeight="1" x14ac:dyDescent="0.25"/>
    <row r="153" ht="18.75" customHeight="1" x14ac:dyDescent="0.25"/>
    <row r="154" ht="18.75" customHeight="1" x14ac:dyDescent="0.25"/>
    <row r="155" ht="18.75" customHeight="1" x14ac:dyDescent="0.25"/>
    <row r="156" ht="18.75" customHeight="1" x14ac:dyDescent="0.25"/>
    <row r="157" ht="18.75" customHeight="1" x14ac:dyDescent="0.25"/>
    <row r="158" ht="18.75" customHeight="1" x14ac:dyDescent="0.25"/>
    <row r="159" ht="18.75" customHeight="1" x14ac:dyDescent="0.25"/>
    <row r="160" ht="18.75" customHeight="1" x14ac:dyDescent="0.25"/>
    <row r="161" ht="18.75" customHeight="1" x14ac:dyDescent="0.25"/>
    <row r="162" ht="18.75" customHeight="1" x14ac:dyDescent="0.25"/>
    <row r="163" ht="18.75" customHeight="1" x14ac:dyDescent="0.25"/>
    <row r="164" ht="18.75" customHeight="1" x14ac:dyDescent="0.25"/>
    <row r="165" ht="18.75" customHeight="1" x14ac:dyDescent="0.25"/>
    <row r="166" ht="18.75" customHeight="1" x14ac:dyDescent="0.25"/>
    <row r="167" ht="18.75" customHeight="1" x14ac:dyDescent="0.25"/>
    <row r="168" ht="18.75" customHeight="1" x14ac:dyDescent="0.25"/>
    <row r="169" ht="18.75" customHeight="1" x14ac:dyDescent="0.25"/>
    <row r="170" ht="18.75" customHeight="1" x14ac:dyDescent="0.25"/>
    <row r="171" ht="18.75" customHeight="1" x14ac:dyDescent="0.25"/>
    <row r="172" ht="18.75" customHeight="1" x14ac:dyDescent="0.25"/>
    <row r="173" ht="18.75" customHeight="1" x14ac:dyDescent="0.25"/>
    <row r="174" ht="18.75" customHeight="1" x14ac:dyDescent="0.25"/>
    <row r="175" ht="18.75" customHeight="1" x14ac:dyDescent="0.25"/>
    <row r="176" ht="18.75" customHeight="1" x14ac:dyDescent="0.25"/>
    <row r="177" ht="18.75" customHeight="1" x14ac:dyDescent="0.25"/>
    <row r="178" ht="18.75" customHeight="1" x14ac:dyDescent="0.25"/>
    <row r="179" ht="18.75" customHeight="1" x14ac:dyDescent="0.25"/>
    <row r="180" ht="18.75" customHeight="1" x14ac:dyDescent="0.25"/>
    <row r="181" ht="18.75" customHeight="1" x14ac:dyDescent="0.25"/>
    <row r="182" ht="18.75" customHeight="1" x14ac:dyDescent="0.25"/>
    <row r="183" ht="18.75" customHeight="1" x14ac:dyDescent="0.25"/>
    <row r="184" ht="18.75" customHeight="1" x14ac:dyDescent="0.25"/>
    <row r="185" ht="18.75" customHeight="1" x14ac:dyDescent="0.25"/>
    <row r="186" ht="18.75" customHeight="1" x14ac:dyDescent="0.25"/>
    <row r="187" ht="18.75" customHeight="1" x14ac:dyDescent="0.25"/>
    <row r="188" ht="18.75" customHeight="1" x14ac:dyDescent="0.25"/>
    <row r="189" ht="18.75" customHeight="1" x14ac:dyDescent="0.25"/>
    <row r="190" ht="18.75" customHeight="1" x14ac:dyDescent="0.25"/>
    <row r="191" ht="18.75" customHeight="1" x14ac:dyDescent="0.25"/>
    <row r="192" ht="18.75" customHeight="1" x14ac:dyDescent="0.25"/>
    <row r="193" ht="18.75" customHeight="1" x14ac:dyDescent="0.25"/>
    <row r="194" ht="18.75" customHeight="1" x14ac:dyDescent="0.25"/>
    <row r="195" ht="18.75" customHeight="1" x14ac:dyDescent="0.25"/>
    <row r="196" ht="18.75" customHeight="1" x14ac:dyDescent="0.25"/>
    <row r="197" ht="18.75" customHeight="1" x14ac:dyDescent="0.25"/>
    <row r="198" ht="18.75" customHeight="1" x14ac:dyDescent="0.25"/>
    <row r="199" ht="18.75" customHeight="1" x14ac:dyDescent="0.25"/>
    <row r="200" ht="18.75" customHeight="1" x14ac:dyDescent="0.25"/>
    <row r="201" ht="18.75" customHeight="1" x14ac:dyDescent="0.25"/>
    <row r="202" ht="18.75" customHeight="1" x14ac:dyDescent="0.25"/>
    <row r="203" ht="18.75" customHeight="1" x14ac:dyDescent="0.25"/>
    <row r="204" ht="18.75" customHeight="1" x14ac:dyDescent="0.25"/>
    <row r="205" ht="18.75" customHeight="1" x14ac:dyDescent="0.25"/>
    <row r="206" ht="18.75" customHeight="1" x14ac:dyDescent="0.25"/>
    <row r="207" ht="18.75" customHeight="1" x14ac:dyDescent="0.25"/>
    <row r="208" ht="18.75" customHeight="1" x14ac:dyDescent="0.25"/>
    <row r="209" ht="18.75" customHeight="1" x14ac:dyDescent="0.25"/>
    <row r="210" ht="18.75" customHeight="1" x14ac:dyDescent="0.25"/>
    <row r="211" ht="18.75" customHeight="1" x14ac:dyDescent="0.25"/>
    <row r="212" ht="18.75" customHeight="1" x14ac:dyDescent="0.25"/>
    <row r="213" ht="18.75" customHeight="1" x14ac:dyDescent="0.25"/>
    <row r="214" ht="18.75" customHeight="1" x14ac:dyDescent="0.25"/>
    <row r="215" ht="18.75" customHeight="1" x14ac:dyDescent="0.25"/>
    <row r="216" ht="18.75" customHeight="1" x14ac:dyDescent="0.25"/>
    <row r="217" ht="18.75" customHeight="1" x14ac:dyDescent="0.25"/>
    <row r="218" ht="18.75" customHeight="1" x14ac:dyDescent="0.25"/>
    <row r="219" ht="18.75" customHeight="1" x14ac:dyDescent="0.25"/>
    <row r="220" ht="18.75" customHeight="1" x14ac:dyDescent="0.25"/>
    <row r="221" ht="18.75" customHeight="1" x14ac:dyDescent="0.25"/>
    <row r="222" ht="18.75" customHeight="1" x14ac:dyDescent="0.25"/>
    <row r="223" ht="18.75" customHeight="1" x14ac:dyDescent="0.25"/>
    <row r="224" ht="18.75" customHeight="1" x14ac:dyDescent="0.25"/>
    <row r="225" ht="18.75" customHeight="1" x14ac:dyDescent="0.25"/>
    <row r="226" ht="18.75" customHeight="1" x14ac:dyDescent="0.25"/>
    <row r="227" ht="18.75" customHeight="1" x14ac:dyDescent="0.25"/>
    <row r="228" ht="18.75" customHeight="1" x14ac:dyDescent="0.25"/>
    <row r="229" ht="18.75" customHeight="1" x14ac:dyDescent="0.25"/>
    <row r="230" ht="18.75" customHeight="1" x14ac:dyDescent="0.25"/>
    <row r="231" ht="18.75" customHeight="1" x14ac:dyDescent="0.25"/>
    <row r="232" ht="18.75" customHeight="1" x14ac:dyDescent="0.25"/>
    <row r="233" ht="18.75" customHeight="1" x14ac:dyDescent="0.25"/>
    <row r="234" ht="18.75" customHeight="1" x14ac:dyDescent="0.25"/>
    <row r="235" ht="18.75" customHeight="1" x14ac:dyDescent="0.25"/>
    <row r="236" ht="18.75" customHeight="1" x14ac:dyDescent="0.25"/>
    <row r="237" ht="18.75" customHeight="1" x14ac:dyDescent="0.25"/>
    <row r="238" ht="18.75" customHeight="1" x14ac:dyDescent="0.25"/>
    <row r="239" ht="18.75" customHeight="1" x14ac:dyDescent="0.25"/>
    <row r="240" ht="18.75" customHeight="1" x14ac:dyDescent="0.25"/>
    <row r="241" ht="18.75" customHeight="1" x14ac:dyDescent="0.25"/>
    <row r="242" ht="18.75" customHeight="1" x14ac:dyDescent="0.25"/>
    <row r="243" ht="18.75" customHeight="1" x14ac:dyDescent="0.25"/>
    <row r="244" ht="18.75" customHeight="1" x14ac:dyDescent="0.25"/>
    <row r="245" ht="18.75" customHeight="1" x14ac:dyDescent="0.25"/>
    <row r="246" ht="18.75" customHeight="1" x14ac:dyDescent="0.25"/>
    <row r="247" ht="18.75" customHeight="1" x14ac:dyDescent="0.25"/>
    <row r="248" ht="18.75" customHeight="1" x14ac:dyDescent="0.25"/>
    <row r="249" ht="18.75" customHeight="1" x14ac:dyDescent="0.25"/>
    <row r="250" ht="18.75" customHeight="1" x14ac:dyDescent="0.25"/>
    <row r="251" ht="18.75" customHeight="1" x14ac:dyDescent="0.25"/>
    <row r="252" ht="18.75" customHeight="1" x14ac:dyDescent="0.25"/>
    <row r="253" ht="18.75" customHeight="1" x14ac:dyDescent="0.25"/>
    <row r="254" ht="18.75" customHeight="1" x14ac:dyDescent="0.25"/>
    <row r="255" ht="18.75" customHeight="1" x14ac:dyDescent="0.25"/>
    <row r="256" ht="18.75" customHeight="1" x14ac:dyDescent="0.25"/>
    <row r="257" ht="18.75" customHeight="1" x14ac:dyDescent="0.25"/>
    <row r="258" ht="18.75" customHeight="1" x14ac:dyDescent="0.25"/>
    <row r="259" ht="18.75" customHeight="1" x14ac:dyDescent="0.25"/>
    <row r="260" ht="18.75" customHeight="1" x14ac:dyDescent="0.25"/>
    <row r="261" ht="18.75" customHeight="1" x14ac:dyDescent="0.25"/>
    <row r="262" ht="18.75" customHeight="1" x14ac:dyDescent="0.25"/>
    <row r="263" ht="18.75" customHeight="1" x14ac:dyDescent="0.25"/>
    <row r="264" ht="18.75" customHeight="1" x14ac:dyDescent="0.25"/>
    <row r="265" ht="18.75" customHeight="1" x14ac:dyDescent="0.25"/>
    <row r="266" ht="18.75" customHeight="1" x14ac:dyDescent="0.25"/>
    <row r="267" ht="18.75" customHeight="1" x14ac:dyDescent="0.25"/>
    <row r="268" ht="18.75" customHeight="1" x14ac:dyDescent="0.25"/>
    <row r="269" ht="18.75" customHeight="1" x14ac:dyDescent="0.25"/>
    <row r="270" ht="18.75" customHeight="1" x14ac:dyDescent="0.25"/>
    <row r="271" ht="18.75" customHeight="1" x14ac:dyDescent="0.25"/>
    <row r="272" ht="18.75" customHeight="1" x14ac:dyDescent="0.25"/>
    <row r="273" ht="18.75" customHeight="1" x14ac:dyDescent="0.25"/>
    <row r="274" ht="18.75" customHeight="1" x14ac:dyDescent="0.25"/>
    <row r="275" ht="18.75" customHeight="1" x14ac:dyDescent="0.25"/>
    <row r="276" ht="18.75" customHeight="1" x14ac:dyDescent="0.25"/>
    <row r="277" ht="18.75" customHeight="1" x14ac:dyDescent="0.25"/>
    <row r="278" ht="18.75" customHeight="1" x14ac:dyDescent="0.25"/>
    <row r="279" ht="18.75" customHeight="1" x14ac:dyDescent="0.25"/>
    <row r="280" ht="18.75" customHeight="1" x14ac:dyDescent="0.25"/>
    <row r="281" ht="18.75" customHeight="1" x14ac:dyDescent="0.25"/>
    <row r="282" ht="18.75" customHeight="1" x14ac:dyDescent="0.25"/>
    <row r="283" ht="18.75" customHeight="1" x14ac:dyDescent="0.25"/>
    <row r="284" ht="18.75" customHeight="1" x14ac:dyDescent="0.25"/>
    <row r="285" ht="18.75" customHeight="1" x14ac:dyDescent="0.25"/>
    <row r="286" ht="18.75" customHeight="1" x14ac:dyDescent="0.25"/>
    <row r="287" ht="18.75" customHeight="1" x14ac:dyDescent="0.25"/>
    <row r="288" ht="18.75" customHeight="1" x14ac:dyDescent="0.25"/>
    <row r="289" ht="18.75" customHeight="1" x14ac:dyDescent="0.25"/>
    <row r="290" ht="18.75" customHeight="1" x14ac:dyDescent="0.25"/>
    <row r="291" ht="18.75" customHeight="1" x14ac:dyDescent="0.25"/>
    <row r="292" ht="18.75" customHeight="1" x14ac:dyDescent="0.25"/>
    <row r="293" ht="18.75" customHeight="1" x14ac:dyDescent="0.25"/>
    <row r="294" ht="18.75" customHeight="1" x14ac:dyDescent="0.25"/>
    <row r="295" ht="18.75" customHeight="1" x14ac:dyDescent="0.25"/>
    <row r="296" ht="18.75" customHeight="1" x14ac:dyDescent="0.25"/>
    <row r="297" ht="18.75" customHeight="1" x14ac:dyDescent="0.25"/>
    <row r="298" ht="18.75" customHeight="1" x14ac:dyDescent="0.25"/>
    <row r="299" ht="18.75" customHeight="1" x14ac:dyDescent="0.25"/>
    <row r="300" ht="18.75" customHeight="1" x14ac:dyDescent="0.25"/>
    <row r="301" ht="18.75" customHeight="1" x14ac:dyDescent="0.25"/>
    <row r="302" ht="18.75" customHeight="1" x14ac:dyDescent="0.25"/>
    <row r="303" ht="18.75" customHeight="1" x14ac:dyDescent="0.25"/>
    <row r="304" ht="18.75" customHeight="1" x14ac:dyDescent="0.25"/>
    <row r="305" ht="18.75" customHeight="1" x14ac:dyDescent="0.25"/>
    <row r="306" ht="18.75" customHeight="1" x14ac:dyDescent="0.25"/>
    <row r="307" ht="18.75" customHeight="1" x14ac:dyDescent="0.25"/>
    <row r="308" ht="18.75" customHeight="1" x14ac:dyDescent="0.25"/>
    <row r="309" ht="18.75" customHeight="1" x14ac:dyDescent="0.25"/>
    <row r="310" ht="18.75" customHeight="1" x14ac:dyDescent="0.25"/>
    <row r="311" ht="18.75" customHeight="1" x14ac:dyDescent="0.25"/>
    <row r="312" ht="18.75" customHeight="1" x14ac:dyDescent="0.25"/>
    <row r="313" ht="18.75" customHeight="1" x14ac:dyDescent="0.25"/>
    <row r="314" ht="18.75" customHeight="1" x14ac:dyDescent="0.25"/>
    <row r="315" ht="18.75" customHeight="1" x14ac:dyDescent="0.25"/>
    <row r="316" ht="18.75" customHeight="1" x14ac:dyDescent="0.25"/>
    <row r="317" ht="18.75" customHeight="1" x14ac:dyDescent="0.25"/>
    <row r="318" ht="18.75" customHeight="1" x14ac:dyDescent="0.25"/>
    <row r="319" ht="18.75" customHeight="1" x14ac:dyDescent="0.25"/>
    <row r="320" ht="18.75" customHeight="1" x14ac:dyDescent="0.25"/>
    <row r="321" ht="18.75" customHeight="1" x14ac:dyDescent="0.25"/>
    <row r="322" ht="18.75" customHeight="1" x14ac:dyDescent="0.25"/>
    <row r="323" ht="18.75" customHeight="1" x14ac:dyDescent="0.25"/>
    <row r="324" ht="18.75" customHeight="1" x14ac:dyDescent="0.25"/>
    <row r="325" ht="18.75" customHeight="1" x14ac:dyDescent="0.25"/>
    <row r="326" ht="18.75" customHeight="1" x14ac:dyDescent="0.25"/>
    <row r="327" ht="18.75" customHeight="1" x14ac:dyDescent="0.25"/>
    <row r="328" ht="18.75" customHeight="1" x14ac:dyDescent="0.25"/>
    <row r="329" ht="18.75" customHeight="1" x14ac:dyDescent="0.25"/>
    <row r="330" ht="18.75" customHeight="1" x14ac:dyDescent="0.25"/>
    <row r="331" ht="18.75" customHeight="1" x14ac:dyDescent="0.25"/>
    <row r="332" ht="18.75" customHeight="1" x14ac:dyDescent="0.25"/>
    <row r="333" ht="18.75" customHeight="1" x14ac:dyDescent="0.25"/>
    <row r="334" ht="18.75" customHeight="1" x14ac:dyDescent="0.25"/>
    <row r="335" ht="18.75" customHeight="1" x14ac:dyDescent="0.25"/>
    <row r="336" ht="18.75" customHeight="1" x14ac:dyDescent="0.25"/>
    <row r="337" ht="18.75" customHeight="1" x14ac:dyDescent="0.25"/>
    <row r="338" ht="18.75" customHeight="1" x14ac:dyDescent="0.25"/>
    <row r="339" ht="18.75" customHeight="1" x14ac:dyDescent="0.25"/>
    <row r="340" ht="18.75" customHeight="1" x14ac:dyDescent="0.25"/>
    <row r="341" ht="18.75" customHeight="1" x14ac:dyDescent="0.25"/>
    <row r="342" ht="18.75" customHeight="1" x14ac:dyDescent="0.25"/>
    <row r="343" ht="18.75" customHeight="1" x14ac:dyDescent="0.25"/>
    <row r="344" ht="18.75" customHeight="1" x14ac:dyDescent="0.25"/>
    <row r="345" ht="18.75" customHeight="1" x14ac:dyDescent="0.25"/>
    <row r="346" ht="18.75" customHeight="1" x14ac:dyDescent="0.25"/>
    <row r="347" ht="18.75" customHeight="1" x14ac:dyDescent="0.25"/>
    <row r="348" ht="18.75" customHeight="1" x14ac:dyDescent="0.25"/>
    <row r="349" ht="18.75" customHeight="1" x14ac:dyDescent="0.25"/>
    <row r="350" ht="18.75" customHeight="1" x14ac:dyDescent="0.25"/>
    <row r="351" ht="18.75" customHeight="1" x14ac:dyDescent="0.25"/>
    <row r="352" ht="18.75" customHeight="1" x14ac:dyDescent="0.25"/>
    <row r="353" ht="18.75" customHeight="1" x14ac:dyDescent="0.25"/>
    <row r="354" ht="18.75" customHeight="1" x14ac:dyDescent="0.25"/>
    <row r="355" ht="18.75" customHeight="1" x14ac:dyDescent="0.25"/>
    <row r="356" ht="18.75" customHeight="1" x14ac:dyDescent="0.25"/>
    <row r="357" ht="18.75" customHeight="1" x14ac:dyDescent="0.25"/>
    <row r="358" ht="18.75" customHeight="1" x14ac:dyDescent="0.25"/>
    <row r="359" ht="18.75" customHeight="1" x14ac:dyDescent="0.25"/>
    <row r="360" ht="18.75" customHeight="1" x14ac:dyDescent="0.25"/>
    <row r="361" ht="18.75" customHeight="1" x14ac:dyDescent="0.25"/>
    <row r="362" ht="18.75" customHeight="1" x14ac:dyDescent="0.25"/>
    <row r="363" ht="18.75" customHeight="1" x14ac:dyDescent="0.25"/>
    <row r="364" ht="18.75" customHeight="1" x14ac:dyDescent="0.25"/>
    <row r="365" ht="18.75" customHeight="1" x14ac:dyDescent="0.25"/>
    <row r="366" ht="18.75" customHeight="1" x14ac:dyDescent="0.25"/>
    <row r="367" ht="18.75" customHeight="1" x14ac:dyDescent="0.25"/>
    <row r="368" ht="18.75" customHeight="1" x14ac:dyDescent="0.25"/>
    <row r="369" ht="18.75" customHeight="1" x14ac:dyDescent="0.25"/>
    <row r="370" ht="18.75" customHeight="1" x14ac:dyDescent="0.25"/>
    <row r="371" ht="18.75" customHeight="1" x14ac:dyDescent="0.25"/>
    <row r="372" ht="18.75" customHeight="1" x14ac:dyDescent="0.25"/>
    <row r="373" ht="18.75" customHeight="1" x14ac:dyDescent="0.25"/>
    <row r="374" ht="18.75" customHeight="1" x14ac:dyDescent="0.25"/>
    <row r="375" ht="18.75" customHeight="1" x14ac:dyDescent="0.25"/>
    <row r="376" ht="18.75" customHeight="1" x14ac:dyDescent="0.25"/>
    <row r="377" ht="18.75" customHeight="1" x14ac:dyDescent="0.25"/>
    <row r="378" ht="18.75" customHeight="1" x14ac:dyDescent="0.25"/>
    <row r="379" ht="18.75" customHeight="1" x14ac:dyDescent="0.25"/>
    <row r="380" ht="18.75" customHeight="1" x14ac:dyDescent="0.25"/>
    <row r="381" ht="18.75" customHeight="1" x14ac:dyDescent="0.25"/>
    <row r="382" ht="18.75" customHeight="1" x14ac:dyDescent="0.25"/>
    <row r="383" ht="18.75" customHeight="1" x14ac:dyDescent="0.25"/>
    <row r="384" ht="18.75" customHeight="1" x14ac:dyDescent="0.25"/>
    <row r="385" ht="18.75" customHeight="1" x14ac:dyDescent="0.25"/>
    <row r="386" ht="18.75" customHeight="1" x14ac:dyDescent="0.25"/>
    <row r="387" ht="18.75" customHeight="1" x14ac:dyDescent="0.25"/>
    <row r="388" ht="18.75" customHeight="1" x14ac:dyDescent="0.25"/>
    <row r="389" ht="18.75" customHeight="1" x14ac:dyDescent="0.25"/>
    <row r="390" ht="18.75" customHeight="1" x14ac:dyDescent="0.25"/>
    <row r="391" ht="18.75" customHeight="1" x14ac:dyDescent="0.25"/>
    <row r="392" ht="18.75" customHeight="1" x14ac:dyDescent="0.25"/>
    <row r="393" ht="18.75" customHeight="1" x14ac:dyDescent="0.25"/>
    <row r="394" ht="18.75" customHeight="1" x14ac:dyDescent="0.25"/>
    <row r="395" ht="18.75" customHeight="1" x14ac:dyDescent="0.25"/>
    <row r="396" ht="18.75" customHeight="1" x14ac:dyDescent="0.25"/>
    <row r="397" ht="18.75" customHeight="1" x14ac:dyDescent="0.25"/>
    <row r="398" ht="18.75" customHeight="1" x14ac:dyDescent="0.25"/>
    <row r="399" ht="18.75" customHeight="1" x14ac:dyDescent="0.25"/>
    <row r="400" ht="18.75" customHeight="1" x14ac:dyDescent="0.25"/>
    <row r="401" ht="18.75" customHeight="1" x14ac:dyDescent="0.25"/>
    <row r="402" ht="18.75" customHeight="1" x14ac:dyDescent="0.25"/>
    <row r="403" ht="18.75" customHeight="1" x14ac:dyDescent="0.25"/>
    <row r="404" ht="18.75" customHeight="1" x14ac:dyDescent="0.25"/>
    <row r="405" ht="18.75" customHeight="1" x14ac:dyDescent="0.25"/>
    <row r="406" ht="18.75" customHeight="1" x14ac:dyDescent="0.25"/>
    <row r="407" ht="18.75" customHeight="1" x14ac:dyDescent="0.25"/>
    <row r="408" ht="18.75" customHeight="1" x14ac:dyDescent="0.25"/>
    <row r="409" ht="18.75" customHeight="1" x14ac:dyDescent="0.25"/>
    <row r="410" ht="18.75" customHeight="1" x14ac:dyDescent="0.25"/>
    <row r="411" ht="18.75" customHeight="1" x14ac:dyDescent="0.25"/>
    <row r="412" ht="18.75" customHeight="1" x14ac:dyDescent="0.25"/>
    <row r="413" ht="18.75" customHeight="1" x14ac:dyDescent="0.25"/>
    <row r="414" ht="18.75" customHeight="1" x14ac:dyDescent="0.25"/>
    <row r="415" ht="18.75" customHeight="1" x14ac:dyDescent="0.25"/>
    <row r="416" ht="18.75" customHeight="1" x14ac:dyDescent="0.25"/>
    <row r="417" ht="18.75" customHeight="1" x14ac:dyDescent="0.25"/>
    <row r="418" ht="18.75" customHeight="1" x14ac:dyDescent="0.25"/>
    <row r="419" ht="18.75" customHeight="1" x14ac:dyDescent="0.25"/>
    <row r="420" ht="18.75" customHeight="1" x14ac:dyDescent="0.25"/>
    <row r="421" ht="18.75" customHeight="1" x14ac:dyDescent="0.25"/>
    <row r="422" ht="18.75" customHeight="1" x14ac:dyDescent="0.25"/>
    <row r="423" ht="18.75" customHeight="1" x14ac:dyDescent="0.25"/>
    <row r="424" ht="18.75" customHeight="1" x14ac:dyDescent="0.25"/>
    <row r="425" ht="18.75" customHeight="1" x14ac:dyDescent="0.25"/>
    <row r="426" ht="18.75" customHeight="1" x14ac:dyDescent="0.25"/>
    <row r="427" ht="18.75" customHeight="1" x14ac:dyDescent="0.25"/>
    <row r="428" ht="18.75" customHeight="1" x14ac:dyDescent="0.25"/>
    <row r="429" ht="18.75" customHeight="1" x14ac:dyDescent="0.25"/>
    <row r="430" ht="18.75" customHeight="1" x14ac:dyDescent="0.25"/>
    <row r="431" ht="18.75" customHeight="1" x14ac:dyDescent="0.25"/>
    <row r="432" ht="18.75" customHeight="1" x14ac:dyDescent="0.25"/>
    <row r="433" ht="18.75" customHeight="1" x14ac:dyDescent="0.25"/>
    <row r="434" ht="18.75" customHeight="1" x14ac:dyDescent="0.25"/>
    <row r="435" ht="18.75" customHeight="1" x14ac:dyDescent="0.25"/>
    <row r="436" ht="18.75" customHeight="1" x14ac:dyDescent="0.25"/>
    <row r="437" ht="18.75" customHeight="1" x14ac:dyDescent="0.25"/>
    <row r="438" ht="18.75" customHeight="1" x14ac:dyDescent="0.25"/>
    <row r="439" ht="18.75" customHeight="1" x14ac:dyDescent="0.25"/>
    <row r="440" ht="18.75" customHeight="1" x14ac:dyDescent="0.25"/>
    <row r="441" ht="18.75" customHeight="1" x14ac:dyDescent="0.25"/>
    <row r="442" ht="18.75" customHeight="1" x14ac:dyDescent="0.25"/>
    <row r="443" ht="18.75" customHeight="1" x14ac:dyDescent="0.25"/>
    <row r="444" ht="18.75" customHeight="1" x14ac:dyDescent="0.25"/>
    <row r="445" ht="18.75" customHeight="1" x14ac:dyDescent="0.25"/>
    <row r="446" ht="18.75" customHeight="1" x14ac:dyDescent="0.25"/>
    <row r="447" ht="18.75" customHeight="1" x14ac:dyDescent="0.25"/>
    <row r="448" ht="18.75" customHeight="1" x14ac:dyDescent="0.25"/>
    <row r="449" ht="18.75" customHeight="1" x14ac:dyDescent="0.25"/>
    <row r="450" ht="18.75" customHeight="1" x14ac:dyDescent="0.25"/>
    <row r="451" ht="18.75" customHeight="1" x14ac:dyDescent="0.25"/>
    <row r="452" ht="18.75" customHeight="1" x14ac:dyDescent="0.25"/>
    <row r="453" ht="18.75" customHeight="1" x14ac:dyDescent="0.25"/>
    <row r="454" ht="18.75" customHeight="1" x14ac:dyDescent="0.25"/>
    <row r="455" ht="18.75" customHeight="1" x14ac:dyDescent="0.25"/>
    <row r="456" ht="18.75" customHeight="1" x14ac:dyDescent="0.25"/>
    <row r="457" ht="18.75" customHeight="1" x14ac:dyDescent="0.25"/>
    <row r="458" ht="18.75" customHeight="1" x14ac:dyDescent="0.25"/>
    <row r="459" ht="18.75" customHeight="1" x14ac:dyDescent="0.25"/>
    <row r="460" ht="18.75" customHeight="1" x14ac:dyDescent="0.25"/>
    <row r="461" ht="18.75" customHeight="1" x14ac:dyDescent="0.25"/>
    <row r="462" ht="18.75" customHeight="1" x14ac:dyDescent="0.25"/>
    <row r="463" ht="18.75" customHeight="1" x14ac:dyDescent="0.25"/>
    <row r="464" ht="18.75" customHeight="1" x14ac:dyDescent="0.25"/>
    <row r="465" ht="18.75" customHeight="1" x14ac:dyDescent="0.25"/>
    <row r="466" ht="18.75" customHeight="1" x14ac:dyDescent="0.25"/>
    <row r="467" ht="18.75" customHeight="1" x14ac:dyDescent="0.25"/>
    <row r="468" ht="18.75" customHeight="1" x14ac:dyDescent="0.25"/>
    <row r="469" ht="18.75" customHeight="1" x14ac:dyDescent="0.25"/>
    <row r="470" ht="18.75" customHeight="1" x14ac:dyDescent="0.25"/>
    <row r="471" ht="18.75" customHeight="1" x14ac:dyDescent="0.25"/>
    <row r="472" ht="18.75" customHeight="1" x14ac:dyDescent="0.25"/>
    <row r="473" ht="18.75" customHeight="1" x14ac:dyDescent="0.25"/>
    <row r="474" ht="18.75" customHeight="1" x14ac:dyDescent="0.25"/>
    <row r="475" ht="18.75" customHeight="1" x14ac:dyDescent="0.25"/>
    <row r="476" ht="18.75" customHeight="1" x14ac:dyDescent="0.25"/>
    <row r="477" ht="18.75" customHeight="1" x14ac:dyDescent="0.25"/>
    <row r="478" ht="18.75" customHeight="1" x14ac:dyDescent="0.25"/>
    <row r="479" ht="18.75" customHeight="1" x14ac:dyDescent="0.25"/>
    <row r="480" ht="18.75" customHeight="1" x14ac:dyDescent="0.25"/>
    <row r="481" ht="18.75" customHeight="1" x14ac:dyDescent="0.25"/>
    <row r="482" ht="18.75" customHeight="1" x14ac:dyDescent="0.25"/>
    <row r="483" ht="18.75" customHeight="1" x14ac:dyDescent="0.25"/>
    <row r="484" ht="18.75" customHeight="1" x14ac:dyDescent="0.25"/>
    <row r="485" ht="18.75" customHeight="1" x14ac:dyDescent="0.25"/>
    <row r="486" ht="18.75" customHeight="1" x14ac:dyDescent="0.25"/>
    <row r="487" ht="18.75" customHeight="1" x14ac:dyDescent="0.25"/>
    <row r="488" ht="18.75" customHeight="1" x14ac:dyDescent="0.25"/>
    <row r="489" ht="18.75" customHeight="1" x14ac:dyDescent="0.25"/>
    <row r="490" ht="18.75" customHeight="1" x14ac:dyDescent="0.25"/>
    <row r="491" ht="18.75" customHeight="1" x14ac:dyDescent="0.25"/>
    <row r="492" ht="18.75" customHeight="1" x14ac:dyDescent="0.25"/>
    <row r="493" ht="18.75" customHeight="1" x14ac:dyDescent="0.25"/>
    <row r="494" ht="18.75" customHeight="1" x14ac:dyDescent="0.25"/>
    <row r="495" ht="18.75" customHeight="1" x14ac:dyDescent="0.25"/>
    <row r="496" ht="18.75" customHeight="1" x14ac:dyDescent="0.25"/>
    <row r="497" ht="18.75" customHeight="1" x14ac:dyDescent="0.25"/>
    <row r="498" ht="18.75" customHeight="1" x14ac:dyDescent="0.25"/>
    <row r="499" ht="18.75" customHeight="1" x14ac:dyDescent="0.25"/>
    <row r="500" ht="18.75" customHeight="1" x14ac:dyDescent="0.25"/>
    <row r="501" ht="18.75" customHeight="1" x14ac:dyDescent="0.25"/>
    <row r="502" ht="18.75" customHeight="1" x14ac:dyDescent="0.25"/>
    <row r="503" ht="18.75" customHeight="1" x14ac:dyDescent="0.25"/>
    <row r="504" ht="18.75" customHeight="1" x14ac:dyDescent="0.25"/>
    <row r="505" ht="18.75" customHeight="1" x14ac:dyDescent="0.25"/>
    <row r="506" ht="18.75" customHeight="1" x14ac:dyDescent="0.25"/>
    <row r="507" ht="18.75" customHeight="1" x14ac:dyDescent="0.25"/>
    <row r="508" ht="18.75" customHeight="1" x14ac:dyDescent="0.25"/>
    <row r="509" ht="18.75" customHeight="1" x14ac:dyDescent="0.25"/>
    <row r="510" ht="18.75" customHeight="1" x14ac:dyDescent="0.25"/>
    <row r="511" ht="18.75" customHeight="1" x14ac:dyDescent="0.25"/>
    <row r="512" ht="18.75" customHeight="1" x14ac:dyDescent="0.25"/>
    <row r="513" ht="18.75" customHeight="1" x14ac:dyDescent="0.25"/>
    <row r="514" ht="18.75" customHeight="1" x14ac:dyDescent="0.25"/>
    <row r="515" ht="18.75" customHeight="1" x14ac:dyDescent="0.25"/>
    <row r="516" ht="18.75" customHeight="1" x14ac:dyDescent="0.25"/>
    <row r="517" ht="18.75" customHeight="1" x14ac:dyDescent="0.25"/>
    <row r="518" ht="18.75" customHeight="1" x14ac:dyDescent="0.25"/>
    <row r="519" ht="18.75" customHeight="1" x14ac:dyDescent="0.25"/>
    <row r="520" ht="18.75" customHeight="1" x14ac:dyDescent="0.25"/>
    <row r="521" ht="18.75" customHeight="1" x14ac:dyDescent="0.25"/>
    <row r="522" ht="18.75" customHeight="1" x14ac:dyDescent="0.25"/>
    <row r="523" ht="18.75" customHeight="1" x14ac:dyDescent="0.25"/>
    <row r="524" ht="18.75" customHeight="1" x14ac:dyDescent="0.25"/>
    <row r="525" ht="18.75" customHeight="1" x14ac:dyDescent="0.25"/>
    <row r="526" ht="18.75" customHeight="1" x14ac:dyDescent="0.25"/>
    <row r="527" ht="18.75" customHeight="1" x14ac:dyDescent="0.25"/>
    <row r="528" ht="18.75" customHeight="1" x14ac:dyDescent="0.25"/>
    <row r="529" ht="18.75" customHeight="1" x14ac:dyDescent="0.25"/>
    <row r="530" ht="18.75" customHeight="1" x14ac:dyDescent="0.25"/>
    <row r="531" ht="18.75" customHeight="1" x14ac:dyDescent="0.25"/>
    <row r="532" ht="18.75" customHeight="1" x14ac:dyDescent="0.25"/>
    <row r="533" ht="18.75" customHeight="1" x14ac:dyDescent="0.25"/>
    <row r="534" ht="18.75" customHeight="1" x14ac:dyDescent="0.25"/>
    <row r="535" ht="18.75" customHeight="1" x14ac:dyDescent="0.25"/>
    <row r="536" ht="18.75" customHeight="1" x14ac:dyDescent="0.25"/>
    <row r="537" ht="18.75" customHeight="1" x14ac:dyDescent="0.25"/>
    <row r="538" ht="18.75" customHeight="1" x14ac:dyDescent="0.25"/>
    <row r="539" ht="18.75" customHeight="1" x14ac:dyDescent="0.25"/>
    <row r="540" ht="18.75" customHeight="1" x14ac:dyDescent="0.25"/>
    <row r="541" ht="18.75" customHeight="1" x14ac:dyDescent="0.25"/>
    <row r="542" ht="18.75" customHeight="1" x14ac:dyDescent="0.25"/>
    <row r="543" ht="18.75" customHeight="1" x14ac:dyDescent="0.25"/>
    <row r="544" ht="18.75" customHeight="1" x14ac:dyDescent="0.25"/>
    <row r="545" ht="18.75" customHeight="1" x14ac:dyDescent="0.25"/>
    <row r="546" ht="18.75" customHeight="1" x14ac:dyDescent="0.25"/>
    <row r="547" ht="18.75" customHeight="1" x14ac:dyDescent="0.25"/>
    <row r="548" ht="18.75" customHeight="1" x14ac:dyDescent="0.25"/>
    <row r="549" ht="18.75" customHeight="1" x14ac:dyDescent="0.25"/>
    <row r="550" ht="18.75" customHeight="1" x14ac:dyDescent="0.25"/>
    <row r="551" ht="18.75" customHeight="1" x14ac:dyDescent="0.25"/>
    <row r="552" ht="18.75" customHeight="1" x14ac:dyDescent="0.25"/>
    <row r="553" ht="18.75" customHeight="1" x14ac:dyDescent="0.25"/>
    <row r="554" ht="18.75" customHeight="1" x14ac:dyDescent="0.25"/>
    <row r="555" ht="18.75" customHeight="1" x14ac:dyDescent="0.25"/>
    <row r="556" ht="18.75" customHeight="1" x14ac:dyDescent="0.25"/>
    <row r="557" ht="18.75" customHeight="1" x14ac:dyDescent="0.25"/>
    <row r="558" ht="18.75" customHeight="1" x14ac:dyDescent="0.25"/>
    <row r="559" ht="18.75" customHeight="1" x14ac:dyDescent="0.25"/>
    <row r="560" ht="18.75" customHeight="1" x14ac:dyDescent="0.25"/>
    <row r="561" ht="18.75" customHeight="1" x14ac:dyDescent="0.25"/>
    <row r="562" ht="18.75" customHeight="1" x14ac:dyDescent="0.25"/>
    <row r="563" ht="18.75" customHeight="1" x14ac:dyDescent="0.25"/>
    <row r="564" ht="18.75" customHeight="1" x14ac:dyDescent="0.25"/>
    <row r="565" ht="18.75" customHeight="1" x14ac:dyDescent="0.25"/>
    <row r="566" ht="18.75" customHeight="1" x14ac:dyDescent="0.25"/>
    <row r="567" ht="18.75" customHeight="1" x14ac:dyDescent="0.25"/>
    <row r="568" ht="18.75" customHeight="1" x14ac:dyDescent="0.25"/>
    <row r="569" ht="18.75" customHeight="1" x14ac:dyDescent="0.25"/>
    <row r="570" ht="18.75" customHeight="1" x14ac:dyDescent="0.25"/>
    <row r="571" ht="18.75" customHeight="1" x14ac:dyDescent="0.25"/>
    <row r="572" ht="18.75" customHeight="1" x14ac:dyDescent="0.25"/>
    <row r="573" ht="18.75" customHeight="1" x14ac:dyDescent="0.25"/>
    <row r="574" ht="18.75" customHeight="1" x14ac:dyDescent="0.25"/>
    <row r="575" ht="18.75" customHeight="1" x14ac:dyDescent="0.25"/>
    <row r="576" ht="18.75" customHeight="1" x14ac:dyDescent="0.25"/>
    <row r="577" ht="18.75" customHeight="1" x14ac:dyDescent="0.25"/>
    <row r="578" ht="18.75" customHeight="1" x14ac:dyDescent="0.25"/>
    <row r="579" ht="18.75" customHeight="1" x14ac:dyDescent="0.25"/>
    <row r="580" ht="18.75" customHeight="1" x14ac:dyDescent="0.25"/>
    <row r="581" ht="18.75" customHeight="1" x14ac:dyDescent="0.25"/>
    <row r="582" ht="18.75" customHeight="1" x14ac:dyDescent="0.25"/>
    <row r="583" ht="18.75" customHeight="1" x14ac:dyDescent="0.25"/>
    <row r="584" ht="18.75" customHeight="1" x14ac:dyDescent="0.25"/>
    <row r="585" ht="18.75" customHeight="1" x14ac:dyDescent="0.25"/>
    <row r="586" ht="18.75" customHeight="1" x14ac:dyDescent="0.25"/>
    <row r="587" ht="18.75" customHeight="1" x14ac:dyDescent="0.25"/>
    <row r="588" ht="18.75" customHeight="1" x14ac:dyDescent="0.25"/>
    <row r="589" ht="18.75" customHeight="1" x14ac:dyDescent="0.25"/>
    <row r="590" ht="18.75" customHeight="1" x14ac:dyDescent="0.25"/>
    <row r="591" ht="18.75" customHeight="1" x14ac:dyDescent="0.25"/>
    <row r="592" ht="18.75" customHeight="1" x14ac:dyDescent="0.25"/>
    <row r="593" ht="18.75" customHeight="1" x14ac:dyDescent="0.25"/>
    <row r="594" ht="18.75" customHeight="1" x14ac:dyDescent="0.25"/>
    <row r="595" ht="18.75" customHeight="1" x14ac:dyDescent="0.25"/>
    <row r="596" ht="18.75" customHeight="1" x14ac:dyDescent="0.25"/>
    <row r="597" ht="18.75" customHeight="1" x14ac:dyDescent="0.25"/>
    <row r="598" ht="18.75" customHeight="1" x14ac:dyDescent="0.25"/>
    <row r="599" ht="18.75" customHeight="1" x14ac:dyDescent="0.25"/>
    <row r="600" ht="18.75" customHeight="1" x14ac:dyDescent="0.25"/>
    <row r="601" ht="18.75" customHeight="1" x14ac:dyDescent="0.25"/>
    <row r="602" ht="18.75" customHeight="1" x14ac:dyDescent="0.25"/>
    <row r="603" ht="18.75" customHeight="1" x14ac:dyDescent="0.25"/>
    <row r="604" ht="18.75" customHeight="1" x14ac:dyDescent="0.25"/>
    <row r="605" ht="18.75" customHeight="1" x14ac:dyDescent="0.25"/>
    <row r="606" ht="18.75" customHeight="1" x14ac:dyDescent="0.25"/>
    <row r="607" ht="18.75" customHeight="1" x14ac:dyDescent="0.25"/>
    <row r="608" ht="18.75" customHeight="1" x14ac:dyDescent="0.25"/>
    <row r="609" ht="18.75" customHeight="1" x14ac:dyDescent="0.25"/>
    <row r="610" ht="18.75" customHeight="1" x14ac:dyDescent="0.25"/>
    <row r="611" ht="18.75" customHeight="1" x14ac:dyDescent="0.25"/>
    <row r="612" ht="18.75" customHeight="1" x14ac:dyDescent="0.25"/>
    <row r="613" ht="18.75" customHeight="1" x14ac:dyDescent="0.25"/>
    <row r="614" ht="18.75" customHeight="1" x14ac:dyDescent="0.25"/>
    <row r="615" ht="18.75" customHeight="1" x14ac:dyDescent="0.25"/>
    <row r="616" ht="18.75" customHeight="1" x14ac:dyDescent="0.25"/>
    <row r="617" ht="18.75" customHeight="1" x14ac:dyDescent="0.25"/>
    <row r="618" ht="18.75" customHeight="1" x14ac:dyDescent="0.25"/>
    <row r="619" ht="18.75" customHeight="1" x14ac:dyDescent="0.25"/>
    <row r="620" ht="18.75" customHeight="1" x14ac:dyDescent="0.25"/>
    <row r="621" ht="18.75" customHeight="1" x14ac:dyDescent="0.25"/>
    <row r="622" ht="18.75" customHeight="1" x14ac:dyDescent="0.25"/>
    <row r="623" ht="18.75" customHeight="1" x14ac:dyDescent="0.25"/>
    <row r="624" ht="18.75" customHeight="1" x14ac:dyDescent="0.25"/>
    <row r="625" ht="18.75" customHeight="1" x14ac:dyDescent="0.25"/>
    <row r="626" ht="18.75" customHeight="1" x14ac:dyDescent="0.25"/>
    <row r="627" ht="18.75" customHeight="1" x14ac:dyDescent="0.25"/>
    <row r="628" ht="18.75" customHeight="1" x14ac:dyDescent="0.25"/>
    <row r="629" ht="18.75" customHeight="1" x14ac:dyDescent="0.25"/>
    <row r="630" ht="18.75" customHeight="1" x14ac:dyDescent="0.25"/>
    <row r="631" ht="18.75" customHeight="1" x14ac:dyDescent="0.25"/>
    <row r="632" ht="18.75" customHeight="1" x14ac:dyDescent="0.25"/>
    <row r="633" ht="18.75" customHeight="1" x14ac:dyDescent="0.25"/>
    <row r="634" ht="18.75" customHeight="1" x14ac:dyDescent="0.25"/>
    <row r="635" ht="18.75" customHeight="1" x14ac:dyDescent="0.25"/>
    <row r="636" ht="18.75" customHeight="1" x14ac:dyDescent="0.25"/>
    <row r="637" ht="18.75" customHeight="1" x14ac:dyDescent="0.25"/>
    <row r="638" ht="18.75" customHeight="1" x14ac:dyDescent="0.25"/>
    <row r="639" ht="18.75" customHeight="1" x14ac:dyDescent="0.25"/>
    <row r="640" ht="18.75" customHeight="1" x14ac:dyDescent="0.25"/>
    <row r="641" ht="18.75" customHeight="1" x14ac:dyDescent="0.25"/>
    <row r="642" ht="18.75" customHeight="1" x14ac:dyDescent="0.25"/>
    <row r="643" ht="18.75" customHeight="1" x14ac:dyDescent="0.25"/>
    <row r="644" ht="18.75" customHeight="1" x14ac:dyDescent="0.25"/>
    <row r="645" ht="18.75" customHeight="1" x14ac:dyDescent="0.25"/>
    <row r="646" ht="18.75" customHeight="1" x14ac:dyDescent="0.25"/>
    <row r="647" ht="18.75" customHeight="1" x14ac:dyDescent="0.25"/>
    <row r="648" ht="18.75" customHeight="1" x14ac:dyDescent="0.25"/>
    <row r="649" ht="18.75" customHeight="1" x14ac:dyDescent="0.25"/>
    <row r="650" ht="18.75" customHeight="1" x14ac:dyDescent="0.25"/>
    <row r="651" ht="18.75" customHeight="1" x14ac:dyDescent="0.25"/>
    <row r="652" ht="18.75" customHeight="1" x14ac:dyDescent="0.25"/>
    <row r="653" ht="18.75" customHeight="1" x14ac:dyDescent="0.25"/>
    <row r="654" ht="18.75" customHeight="1" x14ac:dyDescent="0.25"/>
    <row r="655" ht="18.75" customHeight="1" x14ac:dyDescent="0.25"/>
    <row r="656" ht="18.75" customHeight="1" x14ac:dyDescent="0.25"/>
    <row r="657" ht="18.75" customHeight="1" x14ac:dyDescent="0.25"/>
    <row r="658" ht="18.75" customHeight="1" x14ac:dyDescent="0.25"/>
    <row r="659" ht="18.75" customHeight="1" x14ac:dyDescent="0.25"/>
    <row r="660" ht="18.75" customHeight="1" x14ac:dyDescent="0.25"/>
    <row r="661" ht="18.75" customHeight="1" x14ac:dyDescent="0.25"/>
    <row r="662" ht="18.75" customHeight="1" x14ac:dyDescent="0.25"/>
    <row r="663" ht="18.75" customHeight="1" x14ac:dyDescent="0.25"/>
    <row r="664" ht="18.75" customHeight="1" x14ac:dyDescent="0.25"/>
    <row r="665" ht="18.75" customHeight="1" x14ac:dyDescent="0.25"/>
    <row r="666" ht="18.75" customHeight="1" x14ac:dyDescent="0.25"/>
    <row r="667" ht="18.75" customHeight="1" x14ac:dyDescent="0.25"/>
    <row r="668" ht="18.75" customHeight="1" x14ac:dyDescent="0.25"/>
    <row r="669" ht="18.75" customHeight="1" x14ac:dyDescent="0.25"/>
    <row r="670" ht="18.75" customHeight="1" x14ac:dyDescent="0.25"/>
    <row r="671" ht="18.75" customHeight="1" x14ac:dyDescent="0.25"/>
    <row r="672" ht="18.75" customHeight="1" x14ac:dyDescent="0.25"/>
    <row r="673" ht="18.75" customHeight="1" x14ac:dyDescent="0.25"/>
    <row r="674" ht="18.75" customHeight="1" x14ac:dyDescent="0.25"/>
    <row r="675" ht="18.75" customHeight="1" x14ac:dyDescent="0.25"/>
    <row r="676" ht="18.75" customHeight="1" x14ac:dyDescent="0.25"/>
    <row r="677" ht="18.75" customHeight="1" x14ac:dyDescent="0.25"/>
    <row r="678" ht="18.75" customHeight="1" x14ac:dyDescent="0.25"/>
    <row r="679" ht="18.75" customHeight="1" x14ac:dyDescent="0.25"/>
    <row r="680" ht="18.75" customHeight="1" x14ac:dyDescent="0.25"/>
    <row r="681" ht="18.75" customHeight="1" x14ac:dyDescent="0.25"/>
    <row r="682" ht="18.75" customHeight="1" x14ac:dyDescent="0.25"/>
    <row r="683" ht="18.75" customHeight="1" x14ac:dyDescent="0.25"/>
    <row r="684" ht="18.75" customHeight="1" x14ac:dyDescent="0.25"/>
    <row r="685" ht="18.75" customHeight="1" x14ac:dyDescent="0.25"/>
    <row r="686" ht="18.75" customHeight="1" x14ac:dyDescent="0.25"/>
    <row r="687" ht="18.75" customHeight="1" x14ac:dyDescent="0.25"/>
    <row r="688" ht="18.75" customHeight="1" x14ac:dyDescent="0.25"/>
    <row r="689" ht="18.75" customHeight="1" x14ac:dyDescent="0.25"/>
    <row r="690" ht="18.75" customHeight="1" x14ac:dyDescent="0.25"/>
    <row r="691" ht="18.75" customHeight="1" x14ac:dyDescent="0.25"/>
    <row r="692" ht="18.75" customHeight="1" x14ac:dyDescent="0.25"/>
    <row r="693" ht="18.75" customHeight="1" x14ac:dyDescent="0.25"/>
    <row r="694" ht="18.75" customHeight="1" x14ac:dyDescent="0.25"/>
    <row r="695" ht="18.75" customHeight="1" x14ac:dyDescent="0.25"/>
    <row r="696" ht="18.75" customHeight="1" x14ac:dyDescent="0.25"/>
    <row r="697" ht="18.75" customHeight="1" x14ac:dyDescent="0.25"/>
    <row r="698" ht="18.75" customHeight="1" x14ac:dyDescent="0.25"/>
    <row r="699" ht="18.75" customHeight="1" x14ac:dyDescent="0.25"/>
    <row r="700" ht="18.75" customHeight="1" x14ac:dyDescent="0.25"/>
    <row r="701" ht="18.75" customHeight="1" x14ac:dyDescent="0.25"/>
    <row r="702" ht="18.75" customHeight="1" x14ac:dyDescent="0.25"/>
    <row r="703" ht="18.75" customHeight="1" x14ac:dyDescent="0.25"/>
    <row r="704" ht="18.75" customHeight="1" x14ac:dyDescent="0.25"/>
    <row r="705" ht="18.75" customHeight="1" x14ac:dyDescent="0.25"/>
    <row r="706" ht="18.75" customHeight="1" x14ac:dyDescent="0.25"/>
    <row r="707" ht="18.75" customHeight="1" x14ac:dyDescent="0.25"/>
    <row r="708" ht="18.75" customHeight="1" x14ac:dyDescent="0.25"/>
    <row r="709" ht="18.75" customHeight="1" x14ac:dyDescent="0.25"/>
    <row r="710" ht="18.75" customHeight="1" x14ac:dyDescent="0.25"/>
    <row r="711" ht="18.75" customHeight="1" x14ac:dyDescent="0.25"/>
    <row r="712" ht="18.75" customHeight="1" x14ac:dyDescent="0.25"/>
    <row r="713" ht="18.75" customHeight="1" x14ac:dyDescent="0.25"/>
    <row r="714" ht="18.75" customHeight="1" x14ac:dyDescent="0.25"/>
    <row r="715" ht="18.75" customHeight="1" x14ac:dyDescent="0.25"/>
    <row r="716" ht="18.75" customHeight="1" x14ac:dyDescent="0.25"/>
    <row r="717" ht="18.75" customHeight="1" x14ac:dyDescent="0.25"/>
    <row r="718" ht="18.75" customHeight="1" x14ac:dyDescent="0.25"/>
    <row r="719" ht="18.75" customHeight="1" x14ac:dyDescent="0.25"/>
    <row r="720" ht="18.75" customHeight="1" x14ac:dyDescent="0.25"/>
    <row r="721" ht="18.75" customHeight="1" x14ac:dyDescent="0.25"/>
    <row r="722" ht="18.75" customHeight="1" x14ac:dyDescent="0.25"/>
    <row r="723" ht="18.75" customHeight="1" x14ac:dyDescent="0.25"/>
    <row r="724" ht="18.75" customHeight="1" x14ac:dyDescent="0.25"/>
    <row r="725" ht="18.75" customHeight="1" x14ac:dyDescent="0.25"/>
    <row r="726" ht="18.75" customHeight="1" x14ac:dyDescent="0.25"/>
    <row r="727" ht="18.75" customHeight="1" x14ac:dyDescent="0.25"/>
    <row r="728" ht="18.75" customHeight="1" x14ac:dyDescent="0.25"/>
    <row r="729" ht="18.75" customHeight="1" x14ac:dyDescent="0.25"/>
    <row r="730" ht="18.75" customHeight="1" x14ac:dyDescent="0.25"/>
    <row r="731" ht="18.75" customHeight="1" x14ac:dyDescent="0.25"/>
    <row r="732" ht="18.75" customHeight="1" x14ac:dyDescent="0.25"/>
    <row r="733" ht="18.75" customHeight="1" x14ac:dyDescent="0.25"/>
    <row r="734" ht="18.75" customHeight="1" x14ac:dyDescent="0.25"/>
    <row r="735" ht="18.75" customHeight="1" x14ac:dyDescent="0.25"/>
    <row r="736" ht="18.75" customHeight="1" x14ac:dyDescent="0.25"/>
    <row r="737" ht="18.75" customHeight="1" x14ac:dyDescent="0.25"/>
    <row r="738" ht="18.75" customHeight="1" x14ac:dyDescent="0.25"/>
    <row r="739" ht="18.75" customHeight="1" x14ac:dyDescent="0.25"/>
    <row r="740" ht="18.75" customHeight="1" x14ac:dyDescent="0.25"/>
    <row r="741" ht="18.75" customHeight="1" x14ac:dyDescent="0.25"/>
    <row r="742" ht="18.75" customHeight="1" x14ac:dyDescent="0.25"/>
    <row r="743" ht="18.75" customHeight="1" x14ac:dyDescent="0.25"/>
    <row r="744" ht="18.75" customHeight="1" x14ac:dyDescent="0.25"/>
    <row r="745" ht="18.75" customHeight="1" x14ac:dyDescent="0.25"/>
    <row r="746" ht="18.75" customHeight="1" x14ac:dyDescent="0.25"/>
    <row r="747" ht="18.75" customHeight="1" x14ac:dyDescent="0.25"/>
    <row r="748" ht="18.75" customHeight="1" x14ac:dyDescent="0.25"/>
    <row r="749" ht="18.75" customHeight="1" x14ac:dyDescent="0.25"/>
    <row r="750" ht="18.75" customHeight="1" x14ac:dyDescent="0.25"/>
    <row r="751" ht="18.75" customHeight="1" x14ac:dyDescent="0.25"/>
    <row r="752" ht="18.75" customHeight="1" x14ac:dyDescent="0.25"/>
    <row r="753" ht="18.75" customHeight="1" x14ac:dyDescent="0.25"/>
    <row r="754" ht="18.75" customHeight="1" x14ac:dyDescent="0.25"/>
    <row r="755" ht="18.75" customHeight="1" x14ac:dyDescent="0.25"/>
    <row r="756" ht="18.75" customHeight="1" x14ac:dyDescent="0.25"/>
    <row r="757" ht="18.75" customHeight="1" x14ac:dyDescent="0.25"/>
    <row r="758" ht="18.75" customHeight="1" x14ac:dyDescent="0.25"/>
    <row r="759" ht="18.75" customHeight="1" x14ac:dyDescent="0.25"/>
    <row r="760" ht="18.75" customHeight="1" x14ac:dyDescent="0.25"/>
    <row r="761" ht="18.75" customHeight="1" x14ac:dyDescent="0.25"/>
    <row r="762" ht="18.75" customHeight="1" x14ac:dyDescent="0.25"/>
    <row r="763" ht="18.75" customHeight="1" x14ac:dyDescent="0.25"/>
    <row r="764" ht="18.75" customHeight="1" x14ac:dyDescent="0.25"/>
    <row r="765" ht="18.75" customHeight="1" x14ac:dyDescent="0.25"/>
    <row r="766" ht="18.75" customHeight="1" x14ac:dyDescent="0.25"/>
    <row r="767" ht="18.75" customHeight="1" x14ac:dyDescent="0.25"/>
    <row r="768" ht="18.75" customHeight="1" x14ac:dyDescent="0.25"/>
    <row r="769" ht="18.75" customHeight="1" x14ac:dyDescent="0.25"/>
    <row r="770" ht="18.75" customHeight="1" x14ac:dyDescent="0.25"/>
    <row r="771" ht="18.75" customHeight="1" x14ac:dyDescent="0.25"/>
    <row r="772" ht="18.75" customHeight="1" x14ac:dyDescent="0.25"/>
    <row r="773" ht="18.75" customHeight="1" x14ac:dyDescent="0.25"/>
    <row r="774" ht="18.75" customHeight="1" x14ac:dyDescent="0.25"/>
    <row r="775" ht="18.75" customHeight="1" x14ac:dyDescent="0.25"/>
    <row r="776" ht="18.75" customHeight="1" x14ac:dyDescent="0.25"/>
    <row r="777" ht="18.75" customHeight="1" x14ac:dyDescent="0.25"/>
    <row r="778" ht="18.75" customHeight="1" x14ac:dyDescent="0.25"/>
    <row r="779" ht="18.75" customHeight="1" x14ac:dyDescent="0.25"/>
    <row r="780" ht="18.75" customHeight="1" x14ac:dyDescent="0.25"/>
    <row r="781" ht="18.75" customHeight="1" x14ac:dyDescent="0.25"/>
    <row r="782" ht="18.75" customHeight="1" x14ac:dyDescent="0.25"/>
    <row r="783" ht="18.75" customHeight="1" x14ac:dyDescent="0.25"/>
    <row r="784" ht="18.75" customHeight="1" x14ac:dyDescent="0.25"/>
    <row r="785" ht="18.75" customHeight="1" x14ac:dyDescent="0.25"/>
    <row r="786" ht="18.75" customHeight="1" x14ac:dyDescent="0.25"/>
    <row r="787" ht="18.75" customHeight="1" x14ac:dyDescent="0.25"/>
    <row r="788" ht="18.75" customHeight="1" x14ac:dyDescent="0.25"/>
    <row r="789" ht="18.75" customHeight="1" x14ac:dyDescent="0.25"/>
    <row r="790" ht="18.75" customHeight="1" x14ac:dyDescent="0.25"/>
    <row r="791" ht="18.75" customHeight="1" x14ac:dyDescent="0.25"/>
    <row r="792" ht="18.75" customHeight="1" x14ac:dyDescent="0.25"/>
    <row r="793" ht="18.75" customHeight="1" x14ac:dyDescent="0.25"/>
    <row r="794" ht="18.75" customHeight="1" x14ac:dyDescent="0.25"/>
    <row r="795" ht="18.75" customHeight="1" x14ac:dyDescent="0.25"/>
    <row r="796" ht="18.75" customHeight="1" x14ac:dyDescent="0.25"/>
    <row r="797" ht="18.75" customHeight="1" x14ac:dyDescent="0.25"/>
    <row r="798" ht="18.75" customHeight="1" x14ac:dyDescent="0.25"/>
    <row r="799" ht="18.75" customHeight="1" x14ac:dyDescent="0.25"/>
    <row r="800" ht="18.75" customHeight="1" x14ac:dyDescent="0.25"/>
    <row r="801" ht="18.75" customHeight="1" x14ac:dyDescent="0.25"/>
    <row r="802" ht="18.75" customHeight="1" x14ac:dyDescent="0.25"/>
    <row r="803" ht="18.75" customHeight="1" x14ac:dyDescent="0.25"/>
    <row r="804" ht="18.75" customHeight="1" x14ac:dyDescent="0.25"/>
    <row r="805" ht="18.75" customHeight="1" x14ac:dyDescent="0.25"/>
    <row r="806" ht="18.75" customHeight="1" x14ac:dyDescent="0.25"/>
    <row r="807" ht="18.75" customHeight="1" x14ac:dyDescent="0.25"/>
    <row r="808" ht="18.75" customHeight="1" x14ac:dyDescent="0.25"/>
    <row r="809" ht="18.75" customHeight="1" x14ac:dyDescent="0.25"/>
    <row r="810" ht="18.75" customHeight="1" x14ac:dyDescent="0.25"/>
    <row r="811" ht="18.75" customHeight="1" x14ac:dyDescent="0.25"/>
    <row r="812" ht="18.75" customHeight="1" x14ac:dyDescent="0.25"/>
    <row r="813" ht="18.75" customHeight="1" x14ac:dyDescent="0.25"/>
    <row r="814" ht="18.75" customHeight="1" x14ac:dyDescent="0.25"/>
    <row r="815" ht="18.75" customHeight="1" x14ac:dyDescent="0.25"/>
    <row r="816" ht="18.75" customHeight="1" x14ac:dyDescent="0.25"/>
    <row r="817" ht="18.75" customHeight="1" x14ac:dyDescent="0.25"/>
    <row r="818" ht="18.75" customHeight="1" x14ac:dyDescent="0.25"/>
    <row r="819" ht="18.75" customHeight="1" x14ac:dyDescent="0.25"/>
    <row r="820" ht="18.75" customHeight="1" x14ac:dyDescent="0.25"/>
    <row r="821" ht="18.75" customHeight="1" x14ac:dyDescent="0.25"/>
    <row r="822" ht="18.75" customHeight="1" x14ac:dyDescent="0.25"/>
    <row r="823" ht="18.75" customHeight="1" x14ac:dyDescent="0.25"/>
    <row r="824" ht="18.75" customHeight="1" x14ac:dyDescent="0.25"/>
    <row r="825" ht="18.75" customHeight="1" x14ac:dyDescent="0.25"/>
    <row r="826" ht="18.75" customHeight="1" x14ac:dyDescent="0.25"/>
    <row r="827" ht="18.75" customHeight="1" x14ac:dyDescent="0.25"/>
    <row r="828" ht="18.75" customHeight="1" x14ac:dyDescent="0.25"/>
    <row r="829" ht="18.75" customHeight="1" x14ac:dyDescent="0.25"/>
    <row r="830" ht="18.75" customHeight="1" x14ac:dyDescent="0.25"/>
    <row r="831" ht="18.75" customHeight="1" x14ac:dyDescent="0.25"/>
    <row r="832" ht="18.75" customHeight="1" x14ac:dyDescent="0.25"/>
    <row r="833" ht="18.75" customHeight="1" x14ac:dyDescent="0.25"/>
    <row r="834" ht="18.75" customHeight="1" x14ac:dyDescent="0.25"/>
    <row r="835" ht="18.75" customHeight="1" x14ac:dyDescent="0.25"/>
    <row r="836" ht="18.75" customHeight="1" x14ac:dyDescent="0.25"/>
    <row r="837" ht="18.75" customHeight="1" x14ac:dyDescent="0.25"/>
    <row r="838" ht="18.75" customHeight="1" x14ac:dyDescent="0.25"/>
    <row r="839" ht="18.75" customHeight="1" x14ac:dyDescent="0.25"/>
    <row r="840" ht="18.75" customHeight="1" x14ac:dyDescent="0.25"/>
    <row r="841" ht="18.75" customHeight="1" x14ac:dyDescent="0.25"/>
    <row r="842" ht="18.75" customHeight="1" x14ac:dyDescent="0.25"/>
    <row r="843" ht="18.75" customHeight="1" x14ac:dyDescent="0.25"/>
    <row r="844" ht="18.75" customHeight="1" x14ac:dyDescent="0.25"/>
    <row r="845" ht="18.75" customHeight="1" x14ac:dyDescent="0.25"/>
    <row r="846" ht="18.75" customHeight="1" x14ac:dyDescent="0.25"/>
    <row r="847" ht="18.75" customHeight="1" x14ac:dyDescent="0.25"/>
    <row r="848" ht="18.75" customHeight="1" x14ac:dyDescent="0.25"/>
    <row r="849" ht="18.75" customHeight="1" x14ac:dyDescent="0.25"/>
    <row r="850" ht="18.75" customHeight="1" x14ac:dyDescent="0.25"/>
    <row r="851" ht="18.75" customHeight="1" x14ac:dyDescent="0.25"/>
    <row r="852" ht="18.75" customHeight="1" x14ac:dyDescent="0.25"/>
    <row r="853" ht="18.75" customHeight="1" x14ac:dyDescent="0.25"/>
    <row r="854" ht="18.75" customHeight="1" x14ac:dyDescent="0.25"/>
    <row r="855" ht="18.75" customHeight="1" x14ac:dyDescent="0.25"/>
    <row r="856" ht="18.75" customHeight="1" x14ac:dyDescent="0.25"/>
    <row r="857" ht="18.75" customHeight="1" x14ac:dyDescent="0.25"/>
    <row r="858" ht="18.75" customHeight="1" x14ac:dyDescent="0.25"/>
    <row r="859" ht="18.75" customHeight="1" x14ac:dyDescent="0.25"/>
    <row r="860" ht="18.75" customHeight="1" x14ac:dyDescent="0.25"/>
    <row r="861" ht="18.75" customHeight="1" x14ac:dyDescent="0.25"/>
    <row r="862" ht="18.75" customHeight="1" x14ac:dyDescent="0.25"/>
    <row r="863" ht="18.75" customHeight="1" x14ac:dyDescent="0.25"/>
    <row r="864" ht="18.75" customHeight="1" x14ac:dyDescent="0.25"/>
    <row r="865" ht="18.75" customHeight="1" x14ac:dyDescent="0.25"/>
    <row r="866" ht="18.75" customHeight="1" x14ac:dyDescent="0.25"/>
    <row r="867" ht="18.75" customHeight="1" x14ac:dyDescent="0.25"/>
    <row r="868" ht="18.75" customHeight="1" x14ac:dyDescent="0.25"/>
    <row r="869" ht="18.75" customHeight="1" x14ac:dyDescent="0.25"/>
    <row r="870" ht="18.75" customHeight="1" x14ac:dyDescent="0.25"/>
    <row r="871" ht="18.75" customHeight="1" x14ac:dyDescent="0.25"/>
    <row r="872" ht="18.75" customHeight="1" x14ac:dyDescent="0.25"/>
    <row r="873" ht="18.75" customHeight="1" x14ac:dyDescent="0.25"/>
    <row r="874" ht="18.75" customHeight="1" x14ac:dyDescent="0.25"/>
    <row r="875" ht="18.75" customHeight="1" x14ac:dyDescent="0.25"/>
    <row r="876" ht="18.75" customHeight="1" x14ac:dyDescent="0.25"/>
    <row r="877" ht="18.75" customHeight="1" x14ac:dyDescent="0.25"/>
    <row r="878" ht="18.75" customHeight="1" x14ac:dyDescent="0.25"/>
    <row r="879" ht="18.75" customHeight="1" x14ac:dyDescent="0.25"/>
    <row r="880" ht="18.75" customHeight="1" x14ac:dyDescent="0.25"/>
    <row r="881" ht="18.75" customHeight="1" x14ac:dyDescent="0.25"/>
    <row r="882" ht="18.75" customHeight="1" x14ac:dyDescent="0.25"/>
    <row r="883" ht="18.75" customHeight="1" x14ac:dyDescent="0.25"/>
    <row r="884" ht="18.75" customHeight="1" x14ac:dyDescent="0.25"/>
    <row r="885" ht="18.75" customHeight="1" x14ac:dyDescent="0.25"/>
    <row r="886" ht="18.75" customHeight="1" x14ac:dyDescent="0.25"/>
    <row r="887" ht="18.75" customHeight="1" x14ac:dyDescent="0.25"/>
    <row r="888" ht="18.75" customHeight="1" x14ac:dyDescent="0.25"/>
    <row r="889" ht="18.75" customHeight="1" x14ac:dyDescent="0.25"/>
    <row r="890" ht="18.75" customHeight="1" x14ac:dyDescent="0.25"/>
    <row r="891" ht="18.75" customHeight="1" x14ac:dyDescent="0.25"/>
    <row r="892" ht="18.75" customHeight="1" x14ac:dyDescent="0.25"/>
    <row r="893" ht="18.75" customHeight="1" x14ac:dyDescent="0.25"/>
    <row r="894" ht="18.75" customHeight="1" x14ac:dyDescent="0.25"/>
    <row r="895" ht="18.75" customHeight="1" x14ac:dyDescent="0.25"/>
    <row r="896" ht="18.75" customHeight="1" x14ac:dyDescent="0.25"/>
    <row r="897" ht="18.75" customHeight="1" x14ac:dyDescent="0.25"/>
    <row r="898" ht="18.75" customHeight="1" x14ac:dyDescent="0.25"/>
    <row r="899" ht="18.75" customHeight="1" x14ac:dyDescent="0.25"/>
    <row r="900" ht="18.75" customHeight="1" x14ac:dyDescent="0.25"/>
    <row r="901" ht="18.75" customHeight="1" x14ac:dyDescent="0.25"/>
    <row r="902" ht="18.75" customHeight="1" x14ac:dyDescent="0.25"/>
    <row r="903" ht="18.75" customHeight="1" x14ac:dyDescent="0.25"/>
    <row r="904" ht="18.75" customHeight="1" x14ac:dyDescent="0.25"/>
    <row r="905" ht="18.75" customHeight="1" x14ac:dyDescent="0.25"/>
    <row r="906" ht="18.75" customHeight="1" x14ac:dyDescent="0.25"/>
    <row r="907" ht="18.75" customHeight="1" x14ac:dyDescent="0.25"/>
    <row r="908" ht="18.75" customHeight="1" x14ac:dyDescent="0.25"/>
    <row r="909" ht="18.75" customHeight="1" x14ac:dyDescent="0.25"/>
    <row r="910" ht="18.75" customHeight="1" x14ac:dyDescent="0.25"/>
    <row r="911" ht="18.75" customHeight="1" x14ac:dyDescent="0.25"/>
    <row r="912" ht="18.75" customHeight="1" x14ac:dyDescent="0.25"/>
    <row r="913" ht="18.75" customHeight="1" x14ac:dyDescent="0.25"/>
    <row r="914" ht="18.75" customHeight="1" x14ac:dyDescent="0.25"/>
    <row r="915" ht="18.75" customHeight="1" x14ac:dyDescent="0.25"/>
    <row r="916" ht="18.75" customHeight="1" x14ac:dyDescent="0.25"/>
    <row r="917" ht="18.75" customHeight="1" x14ac:dyDescent="0.25"/>
    <row r="918" ht="18.75" customHeight="1" x14ac:dyDescent="0.25"/>
    <row r="919" ht="18.75" customHeight="1" x14ac:dyDescent="0.25"/>
    <row r="920" ht="18.75" customHeight="1" x14ac:dyDescent="0.25"/>
    <row r="921" ht="18.75" customHeight="1" x14ac:dyDescent="0.25"/>
    <row r="922" ht="18.75" customHeight="1" x14ac:dyDescent="0.25"/>
    <row r="923" ht="18.75" customHeight="1" x14ac:dyDescent="0.25"/>
    <row r="924" ht="18.75" customHeight="1" x14ac:dyDescent="0.25"/>
    <row r="925" ht="18.75" customHeight="1" x14ac:dyDescent="0.25"/>
    <row r="926" ht="18.75" customHeight="1" x14ac:dyDescent="0.25"/>
    <row r="927" ht="18.75" customHeight="1" x14ac:dyDescent="0.25"/>
    <row r="928" ht="18.75" customHeight="1" x14ac:dyDescent="0.25"/>
    <row r="929" ht="18.75" customHeight="1" x14ac:dyDescent="0.25"/>
    <row r="930" ht="18.75" customHeight="1" x14ac:dyDescent="0.25"/>
    <row r="931" ht="18.75" customHeight="1" x14ac:dyDescent="0.25"/>
    <row r="932" ht="18.75" customHeight="1" x14ac:dyDescent="0.25"/>
    <row r="933" ht="18.75" customHeight="1" x14ac:dyDescent="0.25"/>
    <row r="934" ht="18.75" customHeight="1" x14ac:dyDescent="0.25"/>
    <row r="935" ht="18.75" customHeight="1" x14ac:dyDescent="0.25"/>
    <row r="936" ht="18.75" customHeight="1" x14ac:dyDescent="0.25"/>
    <row r="937" ht="18.75" customHeight="1" x14ac:dyDescent="0.25"/>
    <row r="938" ht="18.75" customHeight="1" x14ac:dyDescent="0.25"/>
    <row r="939" ht="18.75" customHeight="1" x14ac:dyDescent="0.25"/>
    <row r="940" ht="18.75" customHeight="1" x14ac:dyDescent="0.25"/>
    <row r="941" ht="18.75" customHeight="1" x14ac:dyDescent="0.25"/>
    <row r="942" ht="18.75" customHeight="1" x14ac:dyDescent="0.25"/>
    <row r="943" ht="18.75" customHeight="1" x14ac:dyDescent="0.25"/>
    <row r="944" ht="18.75" customHeight="1" x14ac:dyDescent="0.25"/>
    <row r="945" ht="18.75" customHeight="1" x14ac:dyDescent="0.25"/>
    <row r="946" ht="18.75" customHeight="1" x14ac:dyDescent="0.25"/>
    <row r="947" ht="18.75" customHeight="1" x14ac:dyDescent="0.25"/>
    <row r="948" ht="18.75" customHeight="1" x14ac:dyDescent="0.25"/>
    <row r="949" ht="18.75" customHeight="1" x14ac:dyDescent="0.25"/>
    <row r="950" ht="18.75" customHeight="1" x14ac:dyDescent="0.25"/>
    <row r="951" ht="18.75" customHeight="1" x14ac:dyDescent="0.25"/>
    <row r="952" ht="18.75" customHeight="1" x14ac:dyDescent="0.25"/>
    <row r="953" ht="18.75" customHeight="1" x14ac:dyDescent="0.25"/>
    <row r="954" ht="18.75" customHeight="1" x14ac:dyDescent="0.25"/>
    <row r="955" ht="18.75" customHeight="1" x14ac:dyDescent="0.25"/>
    <row r="956" ht="18.75" customHeight="1" x14ac:dyDescent="0.25"/>
    <row r="957" ht="18.75" customHeight="1" x14ac:dyDescent="0.25"/>
    <row r="958" ht="18.75" customHeight="1" x14ac:dyDescent="0.25"/>
    <row r="959" ht="18.75" customHeight="1" x14ac:dyDescent="0.25"/>
    <row r="960" ht="18.75" customHeight="1" x14ac:dyDescent="0.25"/>
    <row r="961" ht="18.75" customHeight="1" x14ac:dyDescent="0.25"/>
    <row r="962" ht="18.75" customHeight="1" x14ac:dyDescent="0.25"/>
    <row r="963" ht="18.75" customHeight="1" x14ac:dyDescent="0.25"/>
    <row r="964" ht="18.75" customHeight="1" x14ac:dyDescent="0.25"/>
    <row r="965" ht="18.75" customHeight="1" x14ac:dyDescent="0.25"/>
    <row r="966" ht="18.75" customHeight="1" x14ac:dyDescent="0.25"/>
    <row r="967" ht="18.75" customHeight="1" x14ac:dyDescent="0.25"/>
    <row r="968" ht="18.75" customHeight="1" x14ac:dyDescent="0.25"/>
    <row r="969" ht="18.75" customHeight="1" x14ac:dyDescent="0.25"/>
    <row r="970" ht="18.75" customHeight="1" x14ac:dyDescent="0.25"/>
    <row r="971" ht="18.75" customHeight="1" x14ac:dyDescent="0.25"/>
    <row r="972" ht="18.75" customHeight="1" x14ac:dyDescent="0.25"/>
    <row r="973" ht="18.75" customHeight="1" x14ac:dyDescent="0.25"/>
    <row r="974" ht="18.75" customHeight="1" x14ac:dyDescent="0.25"/>
    <row r="975" ht="18.75" customHeight="1" x14ac:dyDescent="0.25"/>
    <row r="976" ht="18.75" customHeight="1" x14ac:dyDescent="0.25"/>
    <row r="977" ht="18.75" customHeight="1" x14ac:dyDescent="0.25"/>
    <row r="978" ht="18.75" customHeight="1" x14ac:dyDescent="0.25"/>
    <row r="979" ht="18.75" customHeight="1" x14ac:dyDescent="0.25"/>
    <row r="980" ht="18.75" customHeight="1" x14ac:dyDescent="0.25"/>
    <row r="981" ht="18.75" customHeight="1" x14ac:dyDescent="0.25"/>
    <row r="982" ht="18.75" customHeight="1" x14ac:dyDescent="0.25"/>
    <row r="983" ht="18.75" customHeight="1" x14ac:dyDescent="0.25"/>
    <row r="984" ht="18.75" customHeight="1" x14ac:dyDescent="0.25"/>
    <row r="985" ht="18.75" customHeight="1" x14ac:dyDescent="0.25"/>
    <row r="986" ht="18.75" customHeight="1" x14ac:dyDescent="0.25"/>
    <row r="987" ht="18.75" customHeight="1" x14ac:dyDescent="0.25"/>
    <row r="988" ht="18.75" customHeight="1" x14ac:dyDescent="0.25"/>
    <row r="989" ht="18.75" customHeight="1" x14ac:dyDescent="0.25"/>
    <row r="990" ht="18.75" customHeight="1" x14ac:dyDescent="0.25"/>
    <row r="991" ht="18.75" customHeight="1" x14ac:dyDescent="0.25"/>
    <row r="992" ht="18.75" customHeight="1" x14ac:dyDescent="0.25"/>
    <row r="993" ht="18.75" customHeight="1" x14ac:dyDescent="0.25"/>
    <row r="994" ht="18.75" customHeight="1" x14ac:dyDescent="0.25"/>
    <row r="995" ht="18.75" customHeight="1" x14ac:dyDescent="0.25"/>
    <row r="996" ht="18.75" customHeight="1" x14ac:dyDescent="0.25"/>
    <row r="997" ht="18.75" customHeight="1" x14ac:dyDescent="0.25"/>
    <row r="998" ht="18.75" customHeight="1" x14ac:dyDescent="0.25"/>
    <row r="999" ht="18.75" customHeight="1" x14ac:dyDescent="0.25"/>
    <row r="1000" ht="18.75" customHeight="1" x14ac:dyDescent="0.25"/>
  </sheetData>
  <phoneticPr fontId="8"/>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export_multi_language_24-0807_1</vt:lpstr>
      <vt:lpstr>説明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Tester</dc:creator>
  <cp:lastModifiedBy>hayato</cp:lastModifiedBy>
  <dcterms:created xsi:type="dcterms:W3CDTF">2024-03-04T06:53:13Z</dcterms:created>
  <dcterms:modified xsi:type="dcterms:W3CDTF">2024-08-14T12:38:47Z</dcterms:modified>
</cp:coreProperties>
</file>