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10272" yWindow="24" windowWidth="11544" windowHeight="9240" activeTab="6"/>
  </bookViews>
  <sheets>
    <sheet name="基本設定" sheetId="9" r:id="rId1"/>
    <sheet name="シフト表" sheetId="7" r:id="rId2"/>
    <sheet name="時間帯" sheetId="11" r:id="rId3"/>
    <sheet name="シフト別集計" sheetId="12" r:id="rId4"/>
    <sheet name="シフト名" sheetId="10" r:id="rId5"/>
    <sheet name="休日設定" sheetId="2" r:id="rId6"/>
    <sheet name="修正箇所" sheetId="13" r:id="rId7"/>
  </sheets>
  <definedNames>
    <definedName name="_xlnm.Print_Area" localSheetId="1">シフト表!$A$4:$AG$73</definedName>
    <definedName name="_xlnm.Print_Area" localSheetId="3">シフト別集計!$A$3:$AH$24</definedName>
    <definedName name="_xlnm.Print_Area" localSheetId="2">時間帯!$A$3:$AN$29</definedName>
    <definedName name="_xlnm.Print_Titles" localSheetId="1">シフト表!$4:$7</definedName>
    <definedName name="開始時間">基本設定!$C$13</definedName>
    <definedName name="開始日">基本設定!$E$4</definedName>
    <definedName name="休日">休日設定!$A:$D</definedName>
    <definedName name="勤務パターン">シフト名!$B$2:$B$17</definedName>
    <definedName name="勤務表">シフト名!$B$1:$G$17</definedName>
    <definedName name="青色">基本設定!$C$10</definedName>
    <definedName name="赤色">基本設定!$B$10</definedName>
    <definedName name="締切日">基本設定!$F$4</definedName>
    <definedName name="日数">基本設定!$G$4</definedName>
  </definedNames>
  <calcPr calcId="145621"/>
</workbook>
</file>

<file path=xl/calcChain.xml><?xml version="1.0" encoding="utf-8"?>
<calcChain xmlns="http://schemas.openxmlformats.org/spreadsheetml/2006/main">
  <c r="C14" i="10" l="1"/>
  <c r="E6" i="11" l="1"/>
  <c r="C17" i="10"/>
  <c r="C16" i="10"/>
  <c r="C15" i="10"/>
  <c r="C13" i="10"/>
  <c r="C12" i="10"/>
  <c r="C11" i="10"/>
  <c r="C10" i="10"/>
  <c r="C9" i="10"/>
  <c r="C8" i="10"/>
  <c r="C7" i="10"/>
  <c r="C6" i="10"/>
  <c r="C5" i="10"/>
  <c r="C4" i="10"/>
  <c r="C3" i="10"/>
  <c r="F6" i="11" l="1"/>
  <c r="G6" i="11" s="1"/>
  <c r="H6" i="11" s="1"/>
  <c r="I6" i="11" s="1"/>
  <c r="J6" i="11" s="1"/>
  <c r="K6" i="11" s="1"/>
  <c r="L6" i="11" s="1"/>
  <c r="M6" i="11" s="1"/>
  <c r="N6" i="11" s="1"/>
  <c r="O6" i="11" s="1"/>
  <c r="P6" i="11" s="1"/>
  <c r="Q6" i="11" s="1"/>
  <c r="R6" i="11" s="1"/>
  <c r="S6" i="11" s="1"/>
  <c r="T6" i="11" s="1"/>
  <c r="U6" i="11" s="1"/>
  <c r="V6" i="11" s="1"/>
  <c r="W6" i="11" s="1"/>
  <c r="X6" i="11" s="1"/>
  <c r="Y6" i="11" s="1"/>
  <c r="Z6" i="11" s="1"/>
  <c r="AA6" i="11" s="1"/>
  <c r="AB6" i="11" s="1"/>
  <c r="AC6" i="11" s="1"/>
  <c r="AD6" i="11" s="1"/>
  <c r="AE6" i="11" s="1"/>
  <c r="AF6" i="11" s="1"/>
  <c r="AG6" i="11" s="1"/>
  <c r="AH6" i="11" s="1"/>
  <c r="AI6" i="11" s="1"/>
  <c r="AJ6" i="11" s="1"/>
  <c r="AK6" i="11" s="1"/>
  <c r="AL6" i="11" s="1"/>
  <c r="AM6" i="11" s="1"/>
  <c r="AN6" i="11" s="1"/>
  <c r="AO6" i="11" s="1"/>
  <c r="AP6" i="11" s="1"/>
  <c r="AQ6" i="11" s="1"/>
  <c r="AR6" i="11" s="1"/>
  <c r="AS6" i="11" s="1"/>
  <c r="AT6" i="11" s="1"/>
  <c r="AU6" i="11" s="1"/>
  <c r="AV6" i="11" s="1"/>
  <c r="AW6" i="11" s="1"/>
  <c r="AX6" i="11" s="1"/>
  <c r="AY6" i="11" s="1"/>
  <c r="AZ6" i="11" s="1"/>
  <c r="BA6" i="11" s="1"/>
  <c r="A7" i="12" a="1"/>
  <c r="A7" i="12" s="1"/>
  <c r="B21" i="12" l="1"/>
  <c r="C18" i="12"/>
  <c r="A16" i="12"/>
  <c r="C10" i="12"/>
  <c r="A8" i="12"/>
  <c r="A21" i="12"/>
  <c r="C19" i="12"/>
  <c r="A17" i="12"/>
  <c r="C15" i="12"/>
  <c r="A13" i="12"/>
  <c r="C11" i="12"/>
  <c r="A9" i="12"/>
  <c r="C7" i="12"/>
  <c r="C20" i="12"/>
  <c r="B19" i="12"/>
  <c r="A18" i="12"/>
  <c r="C16" i="12"/>
  <c r="A14" i="12"/>
  <c r="C12" i="12"/>
  <c r="A10" i="12"/>
  <c r="C8" i="12"/>
  <c r="A20" i="12"/>
  <c r="C14" i="12"/>
  <c r="A12" i="12"/>
  <c r="C21" i="12"/>
  <c r="B20" i="12"/>
  <c r="A19" i="12"/>
  <c r="C17" i="12"/>
  <c r="A15" i="12"/>
  <c r="C13" i="12"/>
  <c r="A11" i="12"/>
  <c r="C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3" i="11" l="1"/>
  <c r="AG73" i="7" l="1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D73" i="7"/>
  <c r="C73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70" i="7"/>
  <c r="C70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J67" i="7"/>
  <c r="I67" i="7"/>
  <c r="H67" i="7"/>
  <c r="G67" i="7"/>
  <c r="F67" i="7"/>
  <c r="E67" i="7"/>
  <c r="D67" i="7"/>
  <c r="C67" i="7"/>
  <c r="AG64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AG61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AG58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G55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G52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G49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AG46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AG43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AG40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AG37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AG25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A12" i="7"/>
  <c r="A15" i="7" s="1"/>
  <c r="A18" i="7" s="1"/>
  <c r="A21" i="7" s="1"/>
  <c r="A24" i="7" s="1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A27" i="7" l="1"/>
  <c r="A30" i="7" s="1"/>
  <c r="A33" i="7" s="1"/>
  <c r="A36" i="7" s="1"/>
  <c r="A39" i="7" s="1"/>
  <c r="A42" i="7" s="1"/>
  <c r="A45" i="7" s="1"/>
  <c r="A48" i="7" s="1"/>
  <c r="A51" i="7" s="1"/>
  <c r="A54" i="7" s="1"/>
  <c r="A57" i="7" s="1"/>
  <c r="A60" i="7" s="1"/>
  <c r="A63" i="7" s="1"/>
  <c r="A66" i="7" s="1"/>
  <c r="A69" i="7" s="1"/>
  <c r="A72" i="7" s="1"/>
  <c r="AG10" i="7" l="1"/>
  <c r="C10" i="7" l="1"/>
  <c r="E16" i="7"/>
  <c r="C22" i="7"/>
  <c r="C25" i="7"/>
  <c r="D16" i="7"/>
  <c r="C16" i="7"/>
  <c r="D19" i="7"/>
  <c r="C19" i="7"/>
  <c r="C13" i="7"/>
  <c r="E13" i="7"/>
  <c r="D13" i="7"/>
  <c r="AC10" i="7"/>
  <c r="Y10" i="7"/>
  <c r="U10" i="7"/>
  <c r="Q10" i="7"/>
  <c r="M10" i="7"/>
  <c r="I10" i="7"/>
  <c r="E10" i="7"/>
  <c r="AE10" i="7"/>
  <c r="W10" i="7"/>
  <c r="O10" i="7"/>
  <c r="G10" i="7"/>
  <c r="AD10" i="7"/>
  <c r="V10" i="7"/>
  <c r="N10" i="7"/>
  <c r="J10" i="7"/>
  <c r="AF10" i="7"/>
  <c r="AB10" i="7"/>
  <c r="X10" i="7"/>
  <c r="T10" i="7"/>
  <c r="P10" i="7"/>
  <c r="L10" i="7"/>
  <c r="H10" i="7"/>
  <c r="D10" i="7"/>
  <c r="AA10" i="7"/>
  <c r="S10" i="7"/>
  <c r="K10" i="7"/>
  <c r="Z10" i="7"/>
  <c r="R10" i="7"/>
  <c r="F10" i="7"/>
  <c r="AH1" i="12"/>
  <c r="AG1" i="12"/>
  <c r="AF1" i="12"/>
  <c r="AE1" i="12"/>
  <c r="AD1" i="12"/>
  <c r="AC1" i="12"/>
  <c r="AB1" i="12"/>
  <c r="AA1" i="12"/>
  <c r="Z1" i="12"/>
  <c r="Y1" i="12"/>
  <c r="X1" i="12"/>
  <c r="W1" i="12"/>
  <c r="V1" i="12"/>
  <c r="U1" i="12"/>
  <c r="T1" i="12"/>
  <c r="S1" i="12"/>
  <c r="R1" i="12"/>
  <c r="Q1" i="12"/>
  <c r="P1" i="12"/>
  <c r="O1" i="12"/>
  <c r="N1" i="12"/>
  <c r="M1" i="12"/>
  <c r="L1" i="12"/>
  <c r="K1" i="12"/>
  <c r="J1" i="12"/>
  <c r="I1" i="12"/>
  <c r="H1" i="12"/>
  <c r="G1" i="12"/>
  <c r="F1" i="12"/>
  <c r="E1" i="12"/>
  <c r="D1" i="12"/>
  <c r="E4" i="9" l="1"/>
  <c r="C1" i="11" s="1"/>
  <c r="F4" i="9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A3" i="12" l="1"/>
  <c r="C6" i="7"/>
  <c r="A4" i="7"/>
  <c r="D5" i="12"/>
  <c r="G4" i="9"/>
  <c r="B28" i="11" l="1"/>
  <c r="B24" i="11"/>
  <c r="B20" i="11"/>
  <c r="B16" i="11"/>
  <c r="B12" i="11"/>
  <c r="B8" i="11"/>
  <c r="B22" i="11"/>
  <c r="B14" i="11"/>
  <c r="B25" i="11"/>
  <c r="B17" i="11"/>
  <c r="B9" i="11"/>
  <c r="B27" i="11"/>
  <c r="B23" i="11"/>
  <c r="B19" i="11"/>
  <c r="B15" i="11"/>
  <c r="B11" i="11"/>
  <c r="B26" i="11"/>
  <c r="B18" i="11"/>
  <c r="B10" i="11"/>
  <c r="B21" i="11"/>
  <c r="B13" i="11"/>
  <c r="C28" i="11"/>
  <c r="C26" i="11"/>
  <c r="C24" i="11"/>
  <c r="C22" i="11"/>
  <c r="C16" i="11"/>
  <c r="C12" i="11"/>
  <c r="C8" i="11"/>
  <c r="BE8" i="11" s="1"/>
  <c r="BC8" i="11" s="1"/>
  <c r="C27" i="11"/>
  <c r="C25" i="11"/>
  <c r="C23" i="11"/>
  <c r="C21" i="11"/>
  <c r="C19" i="11"/>
  <c r="C17" i="11"/>
  <c r="C15" i="11"/>
  <c r="C13" i="11"/>
  <c r="C11" i="11"/>
  <c r="C9" i="11"/>
  <c r="C20" i="11"/>
  <c r="C18" i="11"/>
  <c r="C14" i="11"/>
  <c r="C10" i="11"/>
  <c r="C7" i="7"/>
  <c r="D6" i="7"/>
  <c r="D6" i="12"/>
  <c r="E5" i="12"/>
  <c r="C7" i="11"/>
  <c r="B7" i="11"/>
  <c r="BE7" i="11" l="1"/>
  <c r="BC7" i="11" s="1"/>
  <c r="AZ7" i="11" s="1"/>
  <c r="BF18" i="11"/>
  <c r="BD18" i="11" s="1"/>
  <c r="BE18" i="11"/>
  <c r="BC18" i="11" s="1"/>
  <c r="AZ18" i="11" s="1"/>
  <c r="BE21" i="11"/>
  <c r="BC21" i="11" s="1"/>
  <c r="AZ21" i="11" s="1"/>
  <c r="BF21" i="11"/>
  <c r="BD21" i="11" s="1"/>
  <c r="BF24" i="11"/>
  <c r="BD24" i="11" s="1"/>
  <c r="BE24" i="11"/>
  <c r="BC24" i="11" s="1"/>
  <c r="AZ24" i="11" s="1"/>
  <c r="BF7" i="11"/>
  <c r="BD7" i="11" s="1"/>
  <c r="BF23" i="11"/>
  <c r="BD23" i="11" s="1"/>
  <c r="BE23" i="11"/>
  <c r="BC23" i="11" s="1"/>
  <c r="AZ23" i="11" s="1"/>
  <c r="BF26" i="11"/>
  <c r="BD26" i="11" s="1"/>
  <c r="BE26" i="11"/>
  <c r="BC26" i="11" s="1"/>
  <c r="AZ26" i="11" s="1"/>
  <c r="BF10" i="11"/>
  <c r="BD10" i="11" s="1"/>
  <c r="BE10" i="11"/>
  <c r="BC10" i="11" s="1"/>
  <c r="BE9" i="11"/>
  <c r="BC9" i="11" s="1"/>
  <c r="BF9" i="11"/>
  <c r="BD9" i="11" s="1"/>
  <c r="BE17" i="11"/>
  <c r="BC17" i="11" s="1"/>
  <c r="AZ17" i="11" s="1"/>
  <c r="BF17" i="11"/>
  <c r="BD17" i="11" s="1"/>
  <c r="BE25" i="11"/>
  <c r="BC25" i="11" s="1"/>
  <c r="AZ25" i="11" s="1"/>
  <c r="BF25" i="11"/>
  <c r="BD25" i="11" s="1"/>
  <c r="BF16" i="11"/>
  <c r="BD16" i="11" s="1"/>
  <c r="BE16" i="11"/>
  <c r="BC16" i="11" s="1"/>
  <c r="AZ16" i="11" s="1"/>
  <c r="BF28" i="11"/>
  <c r="BD28" i="11" s="1"/>
  <c r="BE28" i="11"/>
  <c r="BC28" i="11" s="1"/>
  <c r="AZ28" i="11" s="1"/>
  <c r="BE13" i="11"/>
  <c r="BC13" i="11" s="1"/>
  <c r="AZ13" i="11" s="1"/>
  <c r="BF13" i="11"/>
  <c r="BD13" i="11" s="1"/>
  <c r="BF8" i="11"/>
  <c r="BD8" i="11" s="1"/>
  <c r="AZ8" i="11" s="1"/>
  <c r="BF20" i="11"/>
  <c r="BD20" i="11" s="1"/>
  <c r="BE20" i="11"/>
  <c r="BC20" i="11" s="1"/>
  <c r="AZ20" i="11" s="1"/>
  <c r="BF15" i="11"/>
  <c r="BD15" i="11" s="1"/>
  <c r="BE15" i="11"/>
  <c r="BC15" i="11" s="1"/>
  <c r="AZ15" i="11" s="1"/>
  <c r="BF12" i="11"/>
  <c r="BD12" i="11" s="1"/>
  <c r="BE12" i="11"/>
  <c r="BC12" i="11" s="1"/>
  <c r="BF14" i="11"/>
  <c r="BD14" i="11" s="1"/>
  <c r="BE14" i="11"/>
  <c r="BC14" i="11" s="1"/>
  <c r="AZ14" i="11" s="1"/>
  <c r="BF11" i="11"/>
  <c r="BD11" i="11" s="1"/>
  <c r="BE11" i="11"/>
  <c r="BC11" i="11" s="1"/>
  <c r="AZ11" i="11" s="1"/>
  <c r="BF19" i="11"/>
  <c r="BD19" i="11" s="1"/>
  <c r="BE19" i="11"/>
  <c r="BC19" i="11" s="1"/>
  <c r="AZ19" i="11" s="1"/>
  <c r="BF27" i="11"/>
  <c r="BD27" i="11" s="1"/>
  <c r="BE27" i="11"/>
  <c r="BC27" i="11" s="1"/>
  <c r="AZ27" i="11" s="1"/>
  <c r="BF22" i="11"/>
  <c r="BD22" i="11" s="1"/>
  <c r="BE22" i="11"/>
  <c r="BC22" i="11" s="1"/>
  <c r="AZ22" i="11" s="1"/>
  <c r="D13" i="11"/>
  <c r="D24" i="11"/>
  <c r="D7" i="11"/>
  <c r="D20" i="11"/>
  <c r="D15" i="11"/>
  <c r="D23" i="11"/>
  <c r="D12" i="11"/>
  <c r="D26" i="11"/>
  <c r="D18" i="11"/>
  <c r="D8" i="11"/>
  <c r="D9" i="11"/>
  <c r="D17" i="11"/>
  <c r="D25" i="11"/>
  <c r="D16" i="11"/>
  <c r="D28" i="11"/>
  <c r="D21" i="11"/>
  <c r="D10" i="11"/>
  <c r="D14" i="11"/>
  <c r="D11" i="11"/>
  <c r="D19" i="11"/>
  <c r="D27" i="11"/>
  <c r="D22" i="11"/>
  <c r="E6" i="7"/>
  <c r="F6" i="7" s="1"/>
  <c r="D7" i="7"/>
  <c r="E6" i="12"/>
  <c r="F5" i="12"/>
  <c r="AZ12" i="11" l="1"/>
  <c r="AZ9" i="11"/>
  <c r="K10" i="11"/>
  <c r="AZ10" i="11"/>
  <c r="AP24" i="11"/>
  <c r="AW24" i="11"/>
  <c r="AO24" i="11"/>
  <c r="AT24" i="11"/>
  <c r="AX24" i="11"/>
  <c r="AV24" i="11"/>
  <c r="AU24" i="11"/>
  <c r="BA24" i="11"/>
  <c r="AS24" i="11"/>
  <c r="AR24" i="11"/>
  <c r="AY24" i="11"/>
  <c r="AQ24" i="11"/>
  <c r="AU11" i="11"/>
  <c r="BA11" i="11"/>
  <c r="AT11" i="11"/>
  <c r="AQ11" i="11"/>
  <c r="AW11" i="11"/>
  <c r="AS11" i="11"/>
  <c r="AX11" i="11"/>
  <c r="AV11" i="11"/>
  <c r="AR11" i="11"/>
  <c r="AY11" i="11"/>
  <c r="AP11" i="11"/>
  <c r="AO11" i="11"/>
  <c r="AT20" i="11"/>
  <c r="AS20" i="11"/>
  <c r="AP20" i="11"/>
  <c r="AY20" i="11"/>
  <c r="AX20" i="11"/>
  <c r="AU20" i="11"/>
  <c r="AR20" i="11"/>
  <c r="AO20" i="11"/>
  <c r="AQ20" i="11"/>
  <c r="AV20" i="11"/>
  <c r="BA20" i="11"/>
  <c r="AW20" i="11"/>
  <c r="AP16" i="11"/>
  <c r="AW16" i="11"/>
  <c r="AO16" i="11"/>
  <c r="AT16" i="11"/>
  <c r="BA16" i="11"/>
  <c r="AR16" i="11"/>
  <c r="AY16" i="11"/>
  <c r="AQ16" i="11"/>
  <c r="AX16" i="11"/>
  <c r="AS16" i="11"/>
  <c r="AV16" i="11"/>
  <c r="AU16" i="11"/>
  <c r="AV10" i="11"/>
  <c r="AU10" i="11"/>
  <c r="AR10" i="11"/>
  <c r="AY10" i="11"/>
  <c r="AT10" i="11"/>
  <c r="AX10" i="11"/>
  <c r="AS10" i="11"/>
  <c r="AQ10" i="11"/>
  <c r="AP10" i="11"/>
  <c r="BA10" i="11"/>
  <c r="AW10" i="11"/>
  <c r="AO10" i="11"/>
  <c r="AU19" i="11"/>
  <c r="BA19" i="11"/>
  <c r="AT19" i="11"/>
  <c r="AQ19" i="11"/>
  <c r="AP19" i="11"/>
  <c r="AY19" i="11"/>
  <c r="AO19" i="11"/>
  <c r="AX19" i="11"/>
  <c r="AS19" i="11"/>
  <c r="AW19" i="11"/>
  <c r="AV19" i="11"/>
  <c r="AR19" i="11"/>
  <c r="AW9" i="11"/>
  <c r="AO9" i="11"/>
  <c r="BA9" i="11"/>
  <c r="AV9" i="11"/>
  <c r="AS9" i="11"/>
  <c r="AQ9" i="11"/>
  <c r="AP9" i="11"/>
  <c r="AY9" i="11"/>
  <c r="AX9" i="11"/>
  <c r="AT9" i="11"/>
  <c r="AU9" i="11"/>
  <c r="AR9" i="11"/>
  <c r="AR14" i="11"/>
  <c r="AQ14" i="11"/>
  <c r="AV14" i="11"/>
  <c r="AW14" i="11"/>
  <c r="AU14" i="11"/>
  <c r="AS14" i="11"/>
  <c r="AX14" i="11"/>
  <c r="AT14" i="11"/>
  <c r="AP14" i="11"/>
  <c r="BA14" i="11"/>
  <c r="AO14" i="11"/>
  <c r="AY14" i="11"/>
  <c r="AV26" i="11"/>
  <c r="AU26" i="11"/>
  <c r="AR26" i="11"/>
  <c r="AQ26" i="11"/>
  <c r="AP26" i="11"/>
  <c r="AY26" i="11"/>
  <c r="AT26" i="11"/>
  <c r="BA26" i="11"/>
  <c r="AO26" i="11"/>
  <c r="AS26" i="11"/>
  <c r="AX26" i="11"/>
  <c r="AW26" i="11"/>
  <c r="AS21" i="11"/>
  <c r="BA21" i="11"/>
  <c r="AR21" i="11"/>
  <c r="AY21" i="11"/>
  <c r="AW21" i="11"/>
  <c r="AO21" i="11"/>
  <c r="AV21" i="11"/>
  <c r="AU21" i="11"/>
  <c r="AT21" i="11"/>
  <c r="AQ21" i="11"/>
  <c r="AX21" i="11"/>
  <c r="AP21" i="11"/>
  <c r="AQ15" i="11"/>
  <c r="BA15" i="11"/>
  <c r="AP15" i="11"/>
  <c r="AU15" i="11"/>
  <c r="AR15" i="11"/>
  <c r="AW15" i="11"/>
  <c r="AY15" i="11"/>
  <c r="AV15" i="11"/>
  <c r="AX15" i="11"/>
  <c r="AT15" i="11"/>
  <c r="AS15" i="11"/>
  <c r="AO15" i="11"/>
  <c r="AT28" i="11"/>
  <c r="AS28" i="11"/>
  <c r="AP28" i="11"/>
  <c r="BA28" i="11"/>
  <c r="AX28" i="11"/>
  <c r="AW28" i="11"/>
  <c r="AU28" i="11"/>
  <c r="AV28" i="11"/>
  <c r="AR28" i="11"/>
  <c r="AQ28" i="11"/>
  <c r="AO28" i="11"/>
  <c r="AY28" i="11"/>
  <c r="AR22" i="11"/>
  <c r="AQ22" i="11"/>
  <c r="AV22" i="11"/>
  <c r="AO22" i="11"/>
  <c r="AW22" i="11"/>
  <c r="AS22" i="11"/>
  <c r="BA22" i="11"/>
  <c r="AY22" i="11"/>
  <c r="AP22" i="11"/>
  <c r="AX22" i="11"/>
  <c r="AU22" i="11"/>
  <c r="AT22" i="11"/>
  <c r="AP8" i="11"/>
  <c r="AW8" i="11"/>
  <c r="AO8" i="11"/>
  <c r="AT8" i="11"/>
  <c r="AU8" i="11"/>
  <c r="AV8" i="11"/>
  <c r="AX8" i="11"/>
  <c r="AQ8" i="11"/>
  <c r="BA8" i="11"/>
  <c r="AS8" i="11"/>
  <c r="AY8" i="11"/>
  <c r="AR8" i="11"/>
  <c r="AW25" i="11"/>
  <c r="AO25" i="11"/>
  <c r="BA25" i="11"/>
  <c r="AV25" i="11"/>
  <c r="AY25" i="11"/>
  <c r="AS25" i="11"/>
  <c r="AU25" i="11"/>
  <c r="AT25" i="11"/>
  <c r="AX25" i="11"/>
  <c r="AR25" i="11"/>
  <c r="AQ25" i="11"/>
  <c r="AP25" i="11"/>
  <c r="AV18" i="11"/>
  <c r="AU18" i="11"/>
  <c r="AR18" i="11"/>
  <c r="BA18" i="11"/>
  <c r="AP18" i="11"/>
  <c r="AO18" i="11"/>
  <c r="AW18" i="11"/>
  <c r="AT18" i="11"/>
  <c r="AY18" i="11"/>
  <c r="AS18" i="11"/>
  <c r="AX18" i="11"/>
  <c r="AQ18" i="11"/>
  <c r="AU27" i="11"/>
  <c r="BA27" i="11"/>
  <c r="AT27" i="11"/>
  <c r="AY27" i="11"/>
  <c r="AQ27" i="11"/>
  <c r="AV27" i="11"/>
  <c r="AX27" i="11"/>
  <c r="AS27" i="11"/>
  <c r="AW27" i="11"/>
  <c r="AR27" i="11"/>
  <c r="AP27" i="11"/>
  <c r="AO27" i="11"/>
  <c r="AT12" i="11"/>
  <c r="AS12" i="11"/>
  <c r="AP12" i="11"/>
  <c r="AO12" i="11"/>
  <c r="AY12" i="11"/>
  <c r="AR12" i="11"/>
  <c r="BA12" i="11"/>
  <c r="AW12" i="11"/>
  <c r="AQ12" i="11"/>
  <c r="AX12" i="11"/>
  <c r="AV12" i="11"/>
  <c r="AU12" i="11"/>
  <c r="AQ23" i="11"/>
  <c r="BA23" i="11"/>
  <c r="AP23" i="11"/>
  <c r="AY23" i="11"/>
  <c r="AU23" i="11"/>
  <c r="AS23" i="11"/>
  <c r="AX23" i="11"/>
  <c r="AR23" i="11"/>
  <c r="AT23" i="11"/>
  <c r="AO23" i="11"/>
  <c r="AV23" i="11"/>
  <c r="AW23" i="11"/>
  <c r="AS13" i="11"/>
  <c r="BA13" i="11"/>
  <c r="AR13" i="11"/>
  <c r="AW13" i="11"/>
  <c r="AO13" i="11"/>
  <c r="AY13" i="11"/>
  <c r="AT13" i="11"/>
  <c r="AX13" i="11"/>
  <c r="AQ13" i="11"/>
  <c r="AU13" i="11"/>
  <c r="AP13" i="11"/>
  <c r="AV13" i="11"/>
  <c r="AW17" i="11"/>
  <c r="AO17" i="11"/>
  <c r="BA17" i="11"/>
  <c r="AV17" i="11"/>
  <c r="AS17" i="11"/>
  <c r="AU17" i="11"/>
  <c r="AT17" i="11"/>
  <c r="AQ17" i="11"/>
  <c r="AY17" i="11"/>
  <c r="AR17" i="11"/>
  <c r="AP17" i="11"/>
  <c r="AX17" i="11"/>
  <c r="AQ7" i="11"/>
  <c r="BA7" i="11"/>
  <c r="AP7" i="11"/>
  <c r="AU7" i="11"/>
  <c r="AX7" i="11"/>
  <c r="AV7" i="11"/>
  <c r="AT7" i="11"/>
  <c r="AR7" i="11"/>
  <c r="AW7" i="11"/>
  <c r="AS7" i="11"/>
  <c r="AO7" i="11"/>
  <c r="AY7" i="11"/>
  <c r="F7" i="11"/>
  <c r="AN7" i="11"/>
  <c r="AN22" i="11"/>
  <c r="AJ22" i="11"/>
  <c r="AF22" i="11"/>
  <c r="AB22" i="11"/>
  <c r="X22" i="11"/>
  <c r="T22" i="11"/>
  <c r="P22" i="11"/>
  <c r="L22" i="11"/>
  <c r="H22" i="11"/>
  <c r="AM22" i="11"/>
  <c r="AI22" i="11"/>
  <c r="AE22" i="11"/>
  <c r="AA22" i="11"/>
  <c r="W22" i="11"/>
  <c r="S22" i="11"/>
  <c r="O22" i="11"/>
  <c r="K22" i="11"/>
  <c r="G22" i="11"/>
  <c r="AL22" i="11"/>
  <c r="AH22" i="11"/>
  <c r="AD22" i="11"/>
  <c r="Z22" i="11"/>
  <c r="V22" i="11"/>
  <c r="R22" i="11"/>
  <c r="N22" i="11"/>
  <c r="J22" i="11"/>
  <c r="F22" i="11"/>
  <c r="AC22" i="11"/>
  <c r="M22" i="11"/>
  <c r="U22" i="11"/>
  <c r="Y22" i="11"/>
  <c r="I22" i="11"/>
  <c r="AK22" i="11"/>
  <c r="E22" i="11"/>
  <c r="AG22" i="11"/>
  <c r="Q22" i="11"/>
  <c r="H19" i="11"/>
  <c r="AN19" i="11"/>
  <c r="X19" i="11"/>
  <c r="AA19" i="11"/>
  <c r="K19" i="11"/>
  <c r="AD19" i="11"/>
  <c r="N19" i="11"/>
  <c r="AG19" i="11"/>
  <c r="Q19" i="11"/>
  <c r="T19" i="11"/>
  <c r="AM19" i="11"/>
  <c r="W19" i="11"/>
  <c r="G19" i="11"/>
  <c r="Z19" i="11"/>
  <c r="J19" i="11"/>
  <c r="AC19" i="11"/>
  <c r="M19" i="11"/>
  <c r="AI19" i="11"/>
  <c r="S19" i="11"/>
  <c r="AL19" i="11"/>
  <c r="V19" i="11"/>
  <c r="F19" i="11"/>
  <c r="Y19" i="11"/>
  <c r="I19" i="11"/>
  <c r="L19" i="11"/>
  <c r="P19" i="11"/>
  <c r="O19" i="11"/>
  <c r="U19" i="11"/>
  <c r="AF19" i="11"/>
  <c r="AJ19" i="11"/>
  <c r="AH19" i="11"/>
  <c r="E19" i="11"/>
  <c r="AB19" i="11"/>
  <c r="R19" i="11"/>
  <c r="AE19" i="11"/>
  <c r="AK19" i="11"/>
  <c r="AN14" i="11"/>
  <c r="AJ14" i="11"/>
  <c r="AF14" i="11"/>
  <c r="AB14" i="11"/>
  <c r="X14" i="11"/>
  <c r="T14" i="11"/>
  <c r="P14" i="11"/>
  <c r="L14" i="11"/>
  <c r="H14" i="11"/>
  <c r="AH14" i="11"/>
  <c r="Z14" i="11"/>
  <c r="R14" i="11"/>
  <c r="J14" i="11"/>
  <c r="AM14" i="11"/>
  <c r="AI14" i="11"/>
  <c r="AE14" i="11"/>
  <c r="AA14" i="11"/>
  <c r="W14" i="11"/>
  <c r="S14" i="11"/>
  <c r="O14" i="11"/>
  <c r="K14" i="11"/>
  <c r="G14" i="11"/>
  <c r="AL14" i="11"/>
  <c r="AD14" i="11"/>
  <c r="V14" i="11"/>
  <c r="N14" i="11"/>
  <c r="F14" i="11"/>
  <c r="Y14" i="11"/>
  <c r="I14" i="11"/>
  <c r="AG14" i="11"/>
  <c r="AC14" i="11"/>
  <c r="AK14" i="11"/>
  <c r="U14" i="11"/>
  <c r="E14" i="11"/>
  <c r="Q14" i="11"/>
  <c r="M14" i="11"/>
  <c r="Y7" i="11"/>
  <c r="L7" i="11"/>
  <c r="AJ7" i="11"/>
  <c r="T7" i="11"/>
  <c r="I7" i="11"/>
  <c r="AG7" i="11"/>
  <c r="H7" i="11"/>
  <c r="AB7" i="11"/>
  <c r="E7" i="11"/>
  <c r="Q7" i="11"/>
  <c r="P7" i="11"/>
  <c r="AK7" i="11"/>
  <c r="V7" i="11"/>
  <c r="AL7" i="11"/>
  <c r="S7" i="11"/>
  <c r="AI7" i="11"/>
  <c r="AC7" i="11"/>
  <c r="J7" i="11"/>
  <c r="AD7" i="11"/>
  <c r="O7" i="11"/>
  <c r="N7" i="11"/>
  <c r="AH7" i="11"/>
  <c r="W7" i="11"/>
  <c r="AM7" i="11"/>
  <c r="K7" i="11"/>
  <c r="X7" i="11"/>
  <c r="AE7" i="11"/>
  <c r="M7" i="11"/>
  <c r="AF7" i="11"/>
  <c r="R7" i="11"/>
  <c r="G7" i="11"/>
  <c r="AA7" i="11"/>
  <c r="U7" i="11"/>
  <c r="Z7" i="11"/>
  <c r="AM16" i="11"/>
  <c r="AI16" i="11"/>
  <c r="AE16" i="11"/>
  <c r="AA16" i="11"/>
  <c r="W16" i="11"/>
  <c r="S16" i="11"/>
  <c r="O16" i="11"/>
  <c r="K16" i="11"/>
  <c r="G16" i="11"/>
  <c r="AL16" i="11"/>
  <c r="AH16" i="11"/>
  <c r="AD16" i="11"/>
  <c r="Z16" i="11"/>
  <c r="V16" i="11"/>
  <c r="AK16" i="11"/>
  <c r="AG16" i="11"/>
  <c r="AC16" i="11"/>
  <c r="Y16" i="11"/>
  <c r="U16" i="11"/>
  <c r="AF16" i="11"/>
  <c r="R16" i="11"/>
  <c r="M16" i="11"/>
  <c r="H16" i="11"/>
  <c r="X16" i="11"/>
  <c r="J16" i="11"/>
  <c r="AB16" i="11"/>
  <c r="Q16" i="11"/>
  <c r="L16" i="11"/>
  <c r="F16" i="11"/>
  <c r="AN16" i="11"/>
  <c r="P16" i="11"/>
  <c r="E16" i="11"/>
  <c r="T16" i="11"/>
  <c r="AJ16" i="11"/>
  <c r="N16" i="11"/>
  <c r="I16" i="11"/>
  <c r="AB17" i="11"/>
  <c r="L17" i="11"/>
  <c r="AE17" i="11"/>
  <c r="O17" i="11"/>
  <c r="AH17" i="11"/>
  <c r="R17" i="11"/>
  <c r="AK17" i="11"/>
  <c r="U17" i="11"/>
  <c r="E17" i="11"/>
  <c r="P17" i="11"/>
  <c r="T17" i="11"/>
  <c r="AA17" i="11"/>
  <c r="K17" i="11"/>
  <c r="AD17" i="11"/>
  <c r="N17" i="11"/>
  <c r="AG17" i="11"/>
  <c r="Q17" i="11"/>
  <c r="AF17" i="11"/>
  <c r="AJ17" i="11"/>
  <c r="AM17" i="11"/>
  <c r="W17" i="11"/>
  <c r="G17" i="11"/>
  <c r="Z17" i="11"/>
  <c r="J17" i="11"/>
  <c r="AC17" i="11"/>
  <c r="M17" i="11"/>
  <c r="X17" i="11"/>
  <c r="AI17" i="11"/>
  <c r="F17" i="11"/>
  <c r="S17" i="11"/>
  <c r="Y17" i="11"/>
  <c r="H17" i="11"/>
  <c r="AL17" i="11"/>
  <c r="I17" i="11"/>
  <c r="AN17" i="11"/>
  <c r="V17" i="11"/>
  <c r="AK18" i="11"/>
  <c r="AG18" i="11"/>
  <c r="AC18" i="11"/>
  <c r="Y18" i="11"/>
  <c r="U18" i="11"/>
  <c r="Q18" i="11"/>
  <c r="M18" i="11"/>
  <c r="I18" i="11"/>
  <c r="E18" i="11"/>
  <c r="AN18" i="11"/>
  <c r="AJ18" i="11"/>
  <c r="AF18" i="11"/>
  <c r="AB18" i="11"/>
  <c r="X18" i="11"/>
  <c r="T18" i="11"/>
  <c r="P18" i="11"/>
  <c r="L18" i="11"/>
  <c r="H18" i="11"/>
  <c r="AM18" i="11"/>
  <c r="AI18" i="11"/>
  <c r="AE18" i="11"/>
  <c r="AA18" i="11"/>
  <c r="W18" i="11"/>
  <c r="S18" i="11"/>
  <c r="O18" i="11"/>
  <c r="K18" i="11"/>
  <c r="G18" i="11"/>
  <c r="Z18" i="11"/>
  <c r="J18" i="11"/>
  <c r="AH18" i="11"/>
  <c r="R18" i="11"/>
  <c r="AL18" i="11"/>
  <c r="V18" i="11"/>
  <c r="F18" i="11"/>
  <c r="N18" i="11"/>
  <c r="AD18" i="11"/>
  <c r="AL12" i="11"/>
  <c r="AH12" i="11"/>
  <c r="AD12" i="11"/>
  <c r="Z12" i="11"/>
  <c r="V12" i="11"/>
  <c r="R12" i="11"/>
  <c r="N12" i="11"/>
  <c r="J12" i="11"/>
  <c r="F12" i="11"/>
  <c r="AK12" i="11"/>
  <c r="AG12" i="11"/>
  <c r="AC12" i="11"/>
  <c r="Y12" i="11"/>
  <c r="U12" i="11"/>
  <c r="Q12" i="11"/>
  <c r="M12" i="11"/>
  <c r="I12" i="11"/>
  <c r="E12" i="11"/>
  <c r="AN12" i="11"/>
  <c r="AJ12" i="11"/>
  <c r="AB12" i="11"/>
  <c r="T12" i="11"/>
  <c r="L12" i="11"/>
  <c r="X12" i="11"/>
  <c r="H12" i="11"/>
  <c r="AM12" i="11"/>
  <c r="O12" i="11"/>
  <c r="AI12" i="11"/>
  <c r="AA12" i="11"/>
  <c r="S12" i="11"/>
  <c r="K12" i="11"/>
  <c r="AF12" i="11"/>
  <c r="P12" i="11"/>
  <c r="AE12" i="11"/>
  <c r="W12" i="11"/>
  <c r="G12" i="11"/>
  <c r="AF15" i="11"/>
  <c r="K15" i="11"/>
  <c r="AA15" i="11"/>
  <c r="P15" i="11"/>
  <c r="V15" i="11"/>
  <c r="F15" i="11"/>
  <c r="AL15" i="11"/>
  <c r="Y15" i="11"/>
  <c r="I15" i="11"/>
  <c r="W15" i="11"/>
  <c r="X15" i="11"/>
  <c r="O15" i="11"/>
  <c r="AJ15" i="11"/>
  <c r="AK15" i="11"/>
  <c r="U15" i="11"/>
  <c r="E15" i="11"/>
  <c r="G15" i="11"/>
  <c r="AB15" i="11"/>
  <c r="H15" i="11"/>
  <c r="AD15" i="11"/>
  <c r="AG15" i="11"/>
  <c r="Q15" i="11"/>
  <c r="L15" i="11"/>
  <c r="AH15" i="11"/>
  <c r="N15" i="11"/>
  <c r="AI15" i="11"/>
  <c r="Z15" i="11"/>
  <c r="AM15" i="11"/>
  <c r="AE15" i="11"/>
  <c r="AN15" i="11"/>
  <c r="T15" i="11"/>
  <c r="AC15" i="11"/>
  <c r="S15" i="11"/>
  <c r="J15" i="11"/>
  <c r="M15" i="11"/>
  <c r="R15" i="11"/>
  <c r="AK8" i="11"/>
  <c r="AG8" i="11"/>
  <c r="AC8" i="11"/>
  <c r="Y8" i="11"/>
  <c r="U8" i="11"/>
  <c r="Q8" i="11"/>
  <c r="M8" i="11"/>
  <c r="I8" i="11"/>
  <c r="E8" i="11"/>
  <c r="AN8" i="11"/>
  <c r="AJ8" i="11"/>
  <c r="AF8" i="11"/>
  <c r="AB8" i="11"/>
  <c r="X8" i="11"/>
  <c r="T8" i="11"/>
  <c r="P8" i="11"/>
  <c r="L8" i="11"/>
  <c r="H8" i="11"/>
  <c r="AI8" i="11"/>
  <c r="AA8" i="11"/>
  <c r="S8" i="11"/>
  <c r="K8" i="11"/>
  <c r="AM8" i="11"/>
  <c r="W8" i="11"/>
  <c r="G8" i="11"/>
  <c r="AL8" i="11"/>
  <c r="V8" i="11"/>
  <c r="F8" i="11"/>
  <c r="AH8" i="11"/>
  <c r="Z8" i="11"/>
  <c r="R8" i="11"/>
  <c r="J8" i="11"/>
  <c r="AE8" i="11"/>
  <c r="O8" i="11"/>
  <c r="AD8" i="11"/>
  <c r="N8" i="11"/>
  <c r="AF25" i="11"/>
  <c r="AB25" i="11"/>
  <c r="L25" i="11"/>
  <c r="AA25" i="11"/>
  <c r="K25" i="11"/>
  <c r="AD25" i="11"/>
  <c r="N25" i="11"/>
  <c r="AG25" i="11"/>
  <c r="Q25" i="11"/>
  <c r="P25" i="11"/>
  <c r="AM25" i="11"/>
  <c r="W25" i="11"/>
  <c r="G25" i="11"/>
  <c r="Z25" i="11"/>
  <c r="J25" i="11"/>
  <c r="AC25" i="11"/>
  <c r="M25" i="11"/>
  <c r="T25" i="11"/>
  <c r="AI25" i="11"/>
  <c r="S25" i="11"/>
  <c r="AL25" i="11"/>
  <c r="V25" i="11"/>
  <c r="F25" i="11"/>
  <c r="Y25" i="11"/>
  <c r="I25" i="11"/>
  <c r="AJ25" i="11"/>
  <c r="H25" i="11"/>
  <c r="AH25" i="11"/>
  <c r="E25" i="11"/>
  <c r="AN25" i="11"/>
  <c r="O25" i="11"/>
  <c r="R25" i="11"/>
  <c r="U25" i="11"/>
  <c r="X25" i="11"/>
  <c r="AE25" i="11"/>
  <c r="AK25" i="11"/>
  <c r="AJ21" i="11"/>
  <c r="T21" i="11"/>
  <c r="AM21" i="11"/>
  <c r="W21" i="11"/>
  <c r="G21" i="11"/>
  <c r="Z21" i="11"/>
  <c r="J21" i="11"/>
  <c r="AC21" i="11"/>
  <c r="M21" i="11"/>
  <c r="H21" i="11"/>
  <c r="L21" i="11"/>
  <c r="AI21" i="11"/>
  <c r="S21" i="11"/>
  <c r="AL21" i="11"/>
  <c r="V21" i="11"/>
  <c r="F21" i="11"/>
  <c r="Y21" i="11"/>
  <c r="I21" i="11"/>
  <c r="X21" i="11"/>
  <c r="AB21" i="11"/>
  <c r="AE21" i="11"/>
  <c r="O21" i="11"/>
  <c r="AH21" i="11"/>
  <c r="R21" i="11"/>
  <c r="AK21" i="11"/>
  <c r="U21" i="11"/>
  <c r="E21" i="11"/>
  <c r="AN21" i="11"/>
  <c r="P21" i="11"/>
  <c r="AD21" i="11"/>
  <c r="AF21" i="11"/>
  <c r="N21" i="11"/>
  <c r="AA21" i="11"/>
  <c r="AG21" i="11"/>
  <c r="K21" i="11"/>
  <c r="Q21" i="11"/>
  <c r="AL13" i="11"/>
  <c r="AJ13" i="11"/>
  <c r="O13" i="11"/>
  <c r="Z13" i="11"/>
  <c r="AE13" i="11"/>
  <c r="J13" i="11"/>
  <c r="T13" i="11"/>
  <c r="K13" i="11"/>
  <c r="AF13" i="11"/>
  <c r="AK13" i="11"/>
  <c r="U13" i="11"/>
  <c r="E13" i="11"/>
  <c r="R13" i="11"/>
  <c r="AM13" i="11"/>
  <c r="H13" i="11"/>
  <c r="AD13" i="11"/>
  <c r="P13" i="11"/>
  <c r="AG13" i="11"/>
  <c r="Q13" i="11"/>
  <c r="W13" i="11"/>
  <c r="V13" i="11"/>
  <c r="AC13" i="11"/>
  <c r="M13" i="11"/>
  <c r="G13" i="11"/>
  <c r="AB13" i="11"/>
  <c r="S13" i="11"/>
  <c r="AN13" i="11"/>
  <c r="Y13" i="11"/>
  <c r="L13" i="11"/>
  <c r="X13" i="11"/>
  <c r="AI13" i="11"/>
  <c r="F13" i="11"/>
  <c r="I13" i="11"/>
  <c r="AH13" i="11"/>
  <c r="AA13" i="11"/>
  <c r="N13" i="11"/>
  <c r="AK10" i="11"/>
  <c r="AG10" i="11"/>
  <c r="AC10" i="11"/>
  <c r="Y10" i="11"/>
  <c r="U10" i="11"/>
  <c r="Q10" i="11"/>
  <c r="M10" i="11"/>
  <c r="I10" i="11"/>
  <c r="E10" i="11"/>
  <c r="AN10" i="11"/>
  <c r="AJ10" i="11"/>
  <c r="AF10" i="11"/>
  <c r="AB10" i="11"/>
  <c r="X10" i="11"/>
  <c r="T10" i="11"/>
  <c r="P10" i="11"/>
  <c r="L10" i="11"/>
  <c r="H10" i="11"/>
  <c r="AM10" i="11"/>
  <c r="AE10" i="11"/>
  <c r="W10" i="11"/>
  <c r="O10" i="11"/>
  <c r="G10" i="11"/>
  <c r="AI10" i="11"/>
  <c r="Z10" i="11"/>
  <c r="J10" i="11"/>
  <c r="AL10" i="11"/>
  <c r="AD10" i="11"/>
  <c r="V10" i="11"/>
  <c r="N10" i="11"/>
  <c r="F10" i="11"/>
  <c r="AA10" i="11"/>
  <c r="S10" i="11"/>
  <c r="AH10" i="11"/>
  <c r="R10" i="11"/>
  <c r="AN27" i="11"/>
  <c r="X27" i="11"/>
  <c r="H27" i="11"/>
  <c r="AE27" i="11"/>
  <c r="O27" i="11"/>
  <c r="AH27" i="11"/>
  <c r="R27" i="11"/>
  <c r="AK27" i="11"/>
  <c r="U27" i="11"/>
  <c r="E27" i="11"/>
  <c r="AF27" i="11"/>
  <c r="AA27" i="11"/>
  <c r="K27" i="11"/>
  <c r="AD27" i="11"/>
  <c r="N27" i="11"/>
  <c r="AG27" i="11"/>
  <c r="Q27" i="11"/>
  <c r="AM27" i="11"/>
  <c r="W27" i="11"/>
  <c r="G27" i="11"/>
  <c r="Z27" i="11"/>
  <c r="J27" i="11"/>
  <c r="AC27" i="11"/>
  <c r="M27" i="11"/>
  <c r="L27" i="11"/>
  <c r="AJ27" i="11"/>
  <c r="S27" i="11"/>
  <c r="Y27" i="11"/>
  <c r="T27" i="11"/>
  <c r="AL27" i="11"/>
  <c r="I27" i="11"/>
  <c r="V27" i="11"/>
  <c r="P27" i="11"/>
  <c r="AI27" i="11"/>
  <c r="F27" i="11"/>
  <c r="AB27" i="11"/>
  <c r="AD11" i="11"/>
  <c r="H11" i="11"/>
  <c r="X11" i="11"/>
  <c r="AN11" i="11"/>
  <c r="N11" i="11"/>
  <c r="AI11" i="11"/>
  <c r="S11" i="11"/>
  <c r="AK11" i="11"/>
  <c r="U11" i="11"/>
  <c r="E11" i="11"/>
  <c r="Z11" i="11"/>
  <c r="K11" i="11"/>
  <c r="AF11" i="11"/>
  <c r="W11" i="11"/>
  <c r="AG11" i="11"/>
  <c r="Q11" i="11"/>
  <c r="J11" i="11"/>
  <c r="AE11" i="11"/>
  <c r="P11" i="11"/>
  <c r="AL11" i="11"/>
  <c r="AC11" i="11"/>
  <c r="M11" i="11"/>
  <c r="O11" i="11"/>
  <c r="AJ11" i="11"/>
  <c r="V11" i="11"/>
  <c r="L11" i="11"/>
  <c r="AH11" i="11"/>
  <c r="Y11" i="11"/>
  <c r="T11" i="11"/>
  <c r="R11" i="11"/>
  <c r="G11" i="11"/>
  <c r="I11" i="11"/>
  <c r="AB11" i="11"/>
  <c r="F11" i="11"/>
  <c r="AM11" i="11"/>
  <c r="AA11" i="11"/>
  <c r="AL24" i="11"/>
  <c r="AH24" i="11"/>
  <c r="AD24" i="11"/>
  <c r="Z24" i="11"/>
  <c r="V24" i="11"/>
  <c r="R24" i="11"/>
  <c r="N24" i="11"/>
  <c r="J24" i="11"/>
  <c r="F24" i="11"/>
  <c r="AK24" i="11"/>
  <c r="AG24" i="11"/>
  <c r="AC24" i="11"/>
  <c r="Y24" i="11"/>
  <c r="U24" i="11"/>
  <c r="Q24" i="11"/>
  <c r="M24" i="11"/>
  <c r="I24" i="11"/>
  <c r="E24" i="11"/>
  <c r="AN24" i="11"/>
  <c r="AJ24" i="11"/>
  <c r="AF24" i="11"/>
  <c r="AB24" i="11"/>
  <c r="X24" i="11"/>
  <c r="T24" i="11"/>
  <c r="P24" i="11"/>
  <c r="L24" i="11"/>
  <c r="H24" i="11"/>
  <c r="AM24" i="11"/>
  <c r="W24" i="11"/>
  <c r="G24" i="11"/>
  <c r="O24" i="11"/>
  <c r="AI24" i="11"/>
  <c r="S24" i="11"/>
  <c r="AE24" i="11"/>
  <c r="AA24" i="11"/>
  <c r="K24" i="11"/>
  <c r="AK28" i="11"/>
  <c r="AG28" i="11"/>
  <c r="AC28" i="11"/>
  <c r="Y28" i="11"/>
  <c r="U28" i="11"/>
  <c r="Q28" i="11"/>
  <c r="M28" i="11"/>
  <c r="I28" i="11"/>
  <c r="E28" i="11"/>
  <c r="AN28" i="11"/>
  <c r="AJ28" i="11"/>
  <c r="AF28" i="11"/>
  <c r="AB28" i="11"/>
  <c r="X28" i="11"/>
  <c r="T28" i="11"/>
  <c r="P28" i="11"/>
  <c r="L28" i="11"/>
  <c r="H28" i="11"/>
  <c r="AM28" i="11"/>
  <c r="AI28" i="11"/>
  <c r="AE28" i="11"/>
  <c r="AA28" i="11"/>
  <c r="W28" i="11"/>
  <c r="S28" i="11"/>
  <c r="O28" i="11"/>
  <c r="K28" i="11"/>
  <c r="G28" i="11"/>
  <c r="Z28" i="11"/>
  <c r="J28" i="11"/>
  <c r="AH28" i="11"/>
  <c r="AL28" i="11"/>
  <c r="V28" i="11"/>
  <c r="F28" i="11"/>
  <c r="R28" i="11"/>
  <c r="N28" i="11"/>
  <c r="AD28" i="11"/>
  <c r="AJ9" i="11"/>
  <c r="W9" i="11"/>
  <c r="G9" i="11"/>
  <c r="AM9" i="11"/>
  <c r="S9" i="11"/>
  <c r="O9" i="11"/>
  <c r="K9" i="11"/>
  <c r="AH9" i="11"/>
  <c r="AB9" i="11"/>
  <c r="T9" i="11"/>
  <c r="AN9" i="11"/>
  <c r="E9" i="11"/>
  <c r="U9" i="11"/>
  <c r="Y9" i="11"/>
  <c r="R9" i="11"/>
  <c r="AL9" i="11"/>
  <c r="H9" i="11"/>
  <c r="X9" i="11"/>
  <c r="I9" i="11"/>
  <c r="Z9" i="11"/>
  <c r="AK9" i="11"/>
  <c r="F9" i="11"/>
  <c r="L9" i="11"/>
  <c r="AD9" i="11"/>
  <c r="M9" i="11"/>
  <c r="AE9" i="11"/>
  <c r="AG9" i="11"/>
  <c r="J9" i="11"/>
  <c r="AA9" i="11"/>
  <c r="N9" i="11"/>
  <c r="V9" i="11"/>
  <c r="AI9" i="11"/>
  <c r="Q9" i="11"/>
  <c r="P9" i="11"/>
  <c r="AF9" i="11"/>
  <c r="AC9" i="11"/>
  <c r="AN26" i="11"/>
  <c r="AJ26" i="11"/>
  <c r="AF26" i="11"/>
  <c r="AB26" i="11"/>
  <c r="X26" i="11"/>
  <c r="T26" i="11"/>
  <c r="P26" i="11"/>
  <c r="L26" i="11"/>
  <c r="H26" i="11"/>
  <c r="AM26" i="11"/>
  <c r="AI26" i="11"/>
  <c r="AE26" i="11"/>
  <c r="AA26" i="11"/>
  <c r="W26" i="11"/>
  <c r="S26" i="11"/>
  <c r="O26" i="11"/>
  <c r="K26" i="11"/>
  <c r="G26" i="11"/>
  <c r="AL26" i="11"/>
  <c r="AH26" i="11"/>
  <c r="AD26" i="11"/>
  <c r="Z26" i="11"/>
  <c r="V26" i="11"/>
  <c r="R26" i="11"/>
  <c r="N26" i="11"/>
  <c r="J26" i="11"/>
  <c r="F26" i="11"/>
  <c r="AG26" i="11"/>
  <c r="Q26" i="11"/>
  <c r="I26" i="11"/>
  <c r="AC26" i="11"/>
  <c r="M26" i="11"/>
  <c r="Y26" i="11"/>
  <c r="U26" i="11"/>
  <c r="AK26" i="11"/>
  <c r="E26" i="11"/>
  <c r="AF23" i="11"/>
  <c r="P23" i="11"/>
  <c r="AI23" i="11"/>
  <c r="S23" i="11"/>
  <c r="AL23" i="11"/>
  <c r="V23" i="11"/>
  <c r="F23" i="11"/>
  <c r="Y23" i="11"/>
  <c r="I23" i="11"/>
  <c r="AJ23" i="11"/>
  <c r="AN23" i="11"/>
  <c r="AE23" i="11"/>
  <c r="O23" i="11"/>
  <c r="AH23" i="11"/>
  <c r="R23" i="11"/>
  <c r="AK23" i="11"/>
  <c r="U23" i="11"/>
  <c r="E23" i="11"/>
  <c r="AA23" i="11"/>
  <c r="K23" i="11"/>
  <c r="AD23" i="11"/>
  <c r="N23" i="11"/>
  <c r="AG23" i="11"/>
  <c r="Q23" i="11"/>
  <c r="H23" i="11"/>
  <c r="AM23" i="11"/>
  <c r="J23" i="11"/>
  <c r="L23" i="11"/>
  <c r="W23" i="11"/>
  <c r="AC23" i="11"/>
  <c r="X23" i="11"/>
  <c r="G23" i="11"/>
  <c r="M23" i="11"/>
  <c r="T23" i="11"/>
  <c r="AB23" i="11"/>
  <c r="Z23" i="11"/>
  <c r="AL20" i="11"/>
  <c r="AH20" i="11"/>
  <c r="AD20" i="11"/>
  <c r="Z20" i="11"/>
  <c r="V20" i="11"/>
  <c r="R20" i="11"/>
  <c r="N20" i="11"/>
  <c r="J20" i="11"/>
  <c r="F20" i="11"/>
  <c r="AK20" i="11"/>
  <c r="AG20" i="11"/>
  <c r="AC20" i="11"/>
  <c r="Y20" i="11"/>
  <c r="U20" i="11"/>
  <c r="Q20" i="11"/>
  <c r="M20" i="11"/>
  <c r="I20" i="11"/>
  <c r="E20" i="11"/>
  <c r="AN20" i="11"/>
  <c r="AJ20" i="11"/>
  <c r="AF20" i="11"/>
  <c r="AB20" i="11"/>
  <c r="X20" i="11"/>
  <c r="T20" i="11"/>
  <c r="P20" i="11"/>
  <c r="L20" i="11"/>
  <c r="H20" i="11"/>
  <c r="AI20" i="11"/>
  <c r="S20" i="11"/>
  <c r="AA20" i="11"/>
  <c r="AE20" i="11"/>
  <c r="O20" i="11"/>
  <c r="K20" i="11"/>
  <c r="G20" i="11"/>
  <c r="AM20" i="11"/>
  <c r="W20" i="11"/>
  <c r="E7" i="7"/>
  <c r="G5" i="12"/>
  <c r="G6" i="12" s="1"/>
  <c r="F6" i="12"/>
  <c r="F7" i="7"/>
  <c r="G6" i="7"/>
  <c r="AZ29" i="11" l="1"/>
  <c r="BA29" i="11"/>
  <c r="AX29" i="11"/>
  <c r="AR29" i="11"/>
  <c r="AQ29" i="11"/>
  <c r="AT29" i="11"/>
  <c r="AV29" i="11"/>
  <c r="AY29" i="11"/>
  <c r="AU29" i="11"/>
  <c r="AS29" i="11"/>
  <c r="AP29" i="11"/>
  <c r="AO29" i="11"/>
  <c r="AW29" i="11"/>
  <c r="D12" i="12"/>
  <c r="D20" i="12"/>
  <c r="D15" i="12"/>
  <c r="D13" i="12"/>
  <c r="D11" i="12"/>
  <c r="D21" i="12"/>
  <c r="D10" i="12"/>
  <c r="D14" i="12"/>
  <c r="D16" i="12"/>
  <c r="D8" i="12"/>
  <c r="D18" i="12"/>
  <c r="D7" i="12"/>
  <c r="D17" i="12"/>
  <c r="D9" i="12"/>
  <c r="D19" i="12"/>
  <c r="T29" i="11"/>
  <c r="U29" i="11"/>
  <c r="Z29" i="11"/>
  <c r="O29" i="11"/>
  <c r="AJ29" i="11"/>
  <c r="L29" i="11"/>
  <c r="I29" i="11"/>
  <c r="Y29" i="11"/>
  <c r="N29" i="11"/>
  <c r="AD29" i="11"/>
  <c r="S29" i="11"/>
  <c r="AI29" i="11"/>
  <c r="AN29" i="11"/>
  <c r="AK29" i="11"/>
  <c r="AE29" i="11"/>
  <c r="H29" i="11"/>
  <c r="M29" i="11"/>
  <c r="AC29" i="11"/>
  <c r="R29" i="11"/>
  <c r="AH29" i="11"/>
  <c r="G29" i="11"/>
  <c r="W29" i="11"/>
  <c r="AM29" i="11"/>
  <c r="E29" i="11"/>
  <c r="J29" i="11"/>
  <c r="P29" i="11"/>
  <c r="AB29" i="11"/>
  <c r="AF29" i="11"/>
  <c r="X29" i="11"/>
  <c r="Q29" i="11"/>
  <c r="AG29" i="11"/>
  <c r="F29" i="11"/>
  <c r="V29" i="11"/>
  <c r="AL29" i="11"/>
  <c r="K29" i="11"/>
  <c r="AA29" i="11"/>
  <c r="H5" i="12"/>
  <c r="H6" i="7"/>
  <c r="G7" i="7"/>
  <c r="D23" i="12" l="1"/>
  <c r="D24" i="12" s="1"/>
  <c r="D22" i="12"/>
  <c r="E9" i="12"/>
  <c r="E19" i="12"/>
  <c r="F19" i="12"/>
  <c r="F20" i="12"/>
  <c r="E8" i="12"/>
  <c r="E20" i="12"/>
  <c r="E21" i="12"/>
  <c r="F8" i="12"/>
  <c r="F17" i="12"/>
  <c r="F16" i="12"/>
  <c r="F13" i="12"/>
  <c r="F14" i="12"/>
  <c r="F15" i="12"/>
  <c r="E16" i="12"/>
  <c r="E11" i="12"/>
  <c r="E10" i="12"/>
  <c r="F12" i="12"/>
  <c r="F9" i="12"/>
  <c r="F7" i="12"/>
  <c r="E14" i="12"/>
  <c r="E15" i="12"/>
  <c r="E18" i="12"/>
  <c r="E17" i="12"/>
  <c r="E13" i="12"/>
  <c r="E7" i="12"/>
  <c r="E12" i="12"/>
  <c r="F18" i="12"/>
  <c r="F11" i="12"/>
  <c r="F21" i="12"/>
  <c r="F10" i="12"/>
  <c r="I5" i="12"/>
  <c r="J5" i="12" s="1"/>
  <c r="H6" i="12"/>
  <c r="I6" i="7"/>
  <c r="H7" i="7"/>
  <c r="E23" i="12" l="1"/>
  <c r="E24" i="12" s="1"/>
  <c r="F23" i="12"/>
  <c r="F24" i="12" s="1"/>
  <c r="E22" i="12"/>
  <c r="F22" i="12"/>
  <c r="I6" i="12"/>
  <c r="G15" i="12"/>
  <c r="G14" i="12"/>
  <c r="G17" i="12"/>
  <c r="G18" i="12"/>
  <c r="G8" i="12"/>
  <c r="G19" i="12"/>
  <c r="G11" i="12"/>
  <c r="G12" i="12"/>
  <c r="G7" i="12"/>
  <c r="G16" i="12"/>
  <c r="G13" i="12"/>
  <c r="G20" i="12"/>
  <c r="G21" i="12"/>
  <c r="G9" i="12"/>
  <c r="G10" i="12"/>
  <c r="I7" i="7"/>
  <c r="J6" i="7"/>
  <c r="J6" i="12"/>
  <c r="K5" i="12"/>
  <c r="G23" i="12" l="1"/>
  <c r="G24" i="12" s="1"/>
  <c r="G22" i="12"/>
  <c r="K6" i="7"/>
  <c r="J7" i="7"/>
  <c r="H10" i="12"/>
  <c r="H20" i="12"/>
  <c r="H9" i="12"/>
  <c r="H19" i="12"/>
  <c r="H21" i="12"/>
  <c r="H15" i="12"/>
  <c r="H18" i="12"/>
  <c r="H13" i="12"/>
  <c r="H14" i="12"/>
  <c r="H17" i="12"/>
  <c r="H8" i="12"/>
  <c r="H16" i="12"/>
  <c r="H7" i="12"/>
  <c r="H12" i="12"/>
  <c r="H11" i="12"/>
  <c r="K6" i="12"/>
  <c r="L5" i="12"/>
  <c r="K7" i="7"/>
  <c r="L6" i="7"/>
  <c r="H23" i="12" l="1"/>
  <c r="H24" i="12" s="1"/>
  <c r="H22" i="12"/>
  <c r="I11" i="12"/>
  <c r="I16" i="12"/>
  <c r="I7" i="12"/>
  <c r="I8" i="12"/>
  <c r="I10" i="12"/>
  <c r="I21" i="12"/>
  <c r="I20" i="12"/>
  <c r="I9" i="12"/>
  <c r="I15" i="12"/>
  <c r="I19" i="12"/>
  <c r="I14" i="12"/>
  <c r="I18" i="12"/>
  <c r="I13" i="12"/>
  <c r="I12" i="12"/>
  <c r="I17" i="12"/>
  <c r="M5" i="12"/>
  <c r="L6" i="12"/>
  <c r="L7" i="7"/>
  <c r="M6" i="7"/>
  <c r="I23" i="12" l="1"/>
  <c r="I24" i="12" s="1"/>
  <c r="I22" i="12"/>
  <c r="J11" i="12"/>
  <c r="J16" i="12"/>
  <c r="J7" i="12"/>
  <c r="J14" i="12"/>
  <c r="J15" i="12"/>
  <c r="J13" i="12"/>
  <c r="J12" i="12"/>
  <c r="K10" i="12"/>
  <c r="K14" i="12"/>
  <c r="K19" i="12"/>
  <c r="K18" i="12"/>
  <c r="K20" i="12"/>
  <c r="K12" i="12"/>
  <c r="K9" i="12"/>
  <c r="K15" i="12"/>
  <c r="K8" i="12"/>
  <c r="K16" i="12"/>
  <c r="K7" i="12"/>
  <c r="K17" i="12"/>
  <c r="K21" i="12"/>
  <c r="K11" i="12"/>
  <c r="K13" i="12"/>
  <c r="J17" i="12"/>
  <c r="J19" i="12"/>
  <c r="J20" i="12"/>
  <c r="J8" i="12"/>
  <c r="J18" i="12"/>
  <c r="J10" i="12"/>
  <c r="J9" i="12"/>
  <c r="J21" i="12"/>
  <c r="M6" i="12"/>
  <c r="N5" i="12"/>
  <c r="M7" i="7"/>
  <c r="N6" i="7"/>
  <c r="K23" i="12" l="1"/>
  <c r="K24" i="12" s="1"/>
  <c r="J23" i="12"/>
  <c r="J24" i="12" s="1"/>
  <c r="J22" i="12"/>
  <c r="K22" i="12"/>
  <c r="L13" i="12"/>
  <c r="L8" i="12"/>
  <c r="L11" i="12"/>
  <c r="L19" i="12"/>
  <c r="L10" i="12"/>
  <c r="L15" i="12"/>
  <c r="L17" i="12"/>
  <c r="L20" i="12"/>
  <c r="L9" i="12"/>
  <c r="L21" i="12"/>
  <c r="L14" i="12"/>
  <c r="L12" i="12"/>
  <c r="L18" i="12"/>
  <c r="L7" i="12"/>
  <c r="L16" i="12"/>
  <c r="N6" i="12"/>
  <c r="O5" i="12"/>
  <c r="N7" i="7"/>
  <c r="O6" i="7"/>
  <c r="L23" i="12" l="1"/>
  <c r="L24" i="12" s="1"/>
  <c r="L22" i="12"/>
  <c r="M14" i="12"/>
  <c r="M10" i="12"/>
  <c r="M9" i="12"/>
  <c r="M8" i="12"/>
  <c r="M20" i="12"/>
  <c r="M21" i="12"/>
  <c r="M13" i="12"/>
  <c r="M15" i="12"/>
  <c r="M18" i="12"/>
  <c r="M19" i="12"/>
  <c r="M11" i="12"/>
  <c r="M7" i="12"/>
  <c r="M16" i="12"/>
  <c r="M17" i="12"/>
  <c r="M12" i="12"/>
  <c r="O6" i="12"/>
  <c r="P5" i="12"/>
  <c r="O7" i="7"/>
  <c r="P6" i="7"/>
  <c r="M23" i="12" l="1"/>
  <c r="M24" i="12" s="1"/>
  <c r="M22" i="12"/>
  <c r="N14" i="12"/>
  <c r="N9" i="12"/>
  <c r="N10" i="12"/>
  <c r="N21" i="12"/>
  <c r="N20" i="12"/>
  <c r="N7" i="12"/>
  <c r="N11" i="12"/>
  <c r="N13" i="12"/>
  <c r="N17" i="12"/>
  <c r="N19" i="12"/>
  <c r="N12" i="12"/>
  <c r="N16" i="12"/>
  <c r="N18" i="12"/>
  <c r="N15" i="12"/>
  <c r="N8" i="12"/>
  <c r="Q5" i="12"/>
  <c r="P6" i="12"/>
  <c r="P7" i="7"/>
  <c r="Q6" i="7"/>
  <c r="N23" i="12" l="1"/>
  <c r="N24" i="12" s="1"/>
  <c r="N22" i="12"/>
  <c r="O18" i="12"/>
  <c r="O15" i="12"/>
  <c r="O13" i="12"/>
  <c r="O16" i="12"/>
  <c r="O14" i="12"/>
  <c r="O7" i="12"/>
  <c r="O11" i="12"/>
  <c r="O20" i="12"/>
  <c r="O9" i="12"/>
  <c r="O8" i="12"/>
  <c r="O10" i="12"/>
  <c r="O21" i="12"/>
  <c r="O19" i="12"/>
  <c r="O17" i="12"/>
  <c r="O12" i="12"/>
  <c r="Q6" i="12"/>
  <c r="R5" i="12"/>
  <c r="Q7" i="7"/>
  <c r="R6" i="7"/>
  <c r="O23" i="12" l="1"/>
  <c r="O24" i="12" s="1"/>
  <c r="O22" i="12"/>
  <c r="P7" i="12"/>
  <c r="P13" i="12"/>
  <c r="P12" i="12"/>
  <c r="P20" i="12"/>
  <c r="P9" i="12"/>
  <c r="P8" i="12"/>
  <c r="P19" i="12"/>
  <c r="P15" i="12"/>
  <c r="P10" i="12"/>
  <c r="P16" i="12"/>
  <c r="P21" i="12"/>
  <c r="P18" i="12"/>
  <c r="P17" i="12"/>
  <c r="P11" i="12"/>
  <c r="P14" i="12"/>
  <c r="R6" i="12"/>
  <c r="S5" i="12"/>
  <c r="R7" i="7"/>
  <c r="S6" i="7"/>
  <c r="P23" i="12" l="1"/>
  <c r="P24" i="12" s="1"/>
  <c r="P22" i="12"/>
  <c r="Q15" i="12"/>
  <c r="Q7" i="12"/>
  <c r="Q14" i="12"/>
  <c r="Q17" i="12"/>
  <c r="Q11" i="12"/>
  <c r="Q12" i="12"/>
  <c r="Q13" i="12"/>
  <c r="Q20" i="12"/>
  <c r="Q9" i="12"/>
  <c r="Q21" i="12"/>
  <c r="Q8" i="12"/>
  <c r="Q10" i="12"/>
  <c r="Q16" i="12"/>
  <c r="Q18" i="12"/>
  <c r="Q19" i="12"/>
  <c r="T5" i="12"/>
  <c r="S6" i="12"/>
  <c r="S7" i="7"/>
  <c r="T6" i="7"/>
  <c r="Q23" i="12" l="1"/>
  <c r="Q24" i="12" s="1"/>
  <c r="Q22" i="12"/>
  <c r="R21" i="12"/>
  <c r="R9" i="12"/>
  <c r="R18" i="12"/>
  <c r="R20" i="12"/>
  <c r="R11" i="12"/>
  <c r="R8" i="12"/>
  <c r="R16" i="12"/>
  <c r="R15" i="12"/>
  <c r="R12" i="12"/>
  <c r="R14" i="12"/>
  <c r="R10" i="12"/>
  <c r="R13" i="12"/>
  <c r="R7" i="12"/>
  <c r="R19" i="12"/>
  <c r="R17" i="12"/>
  <c r="U5" i="12"/>
  <c r="T6" i="12"/>
  <c r="T7" i="7"/>
  <c r="U6" i="7"/>
  <c r="R23" i="12" l="1"/>
  <c r="R24" i="12" s="1"/>
  <c r="R22" i="12"/>
  <c r="S10" i="12"/>
  <c r="S13" i="12"/>
  <c r="S12" i="12"/>
  <c r="S15" i="12"/>
  <c r="S18" i="12"/>
  <c r="S17" i="12"/>
  <c r="S7" i="12"/>
  <c r="S9" i="12"/>
  <c r="S20" i="12"/>
  <c r="S11" i="12"/>
  <c r="S19" i="12"/>
  <c r="S16" i="12"/>
  <c r="S8" i="12"/>
  <c r="S14" i="12"/>
  <c r="S21" i="12"/>
  <c r="U6" i="12"/>
  <c r="V5" i="12"/>
  <c r="U7" i="7"/>
  <c r="V6" i="7"/>
  <c r="S23" i="12" l="1"/>
  <c r="S24" i="12" s="1"/>
  <c r="S22" i="12"/>
  <c r="T21" i="12"/>
  <c r="T14" i="12"/>
  <c r="T12" i="12"/>
  <c r="T20" i="12"/>
  <c r="T9" i="12"/>
  <c r="T11" i="12"/>
  <c r="T15" i="12"/>
  <c r="T13" i="12"/>
  <c r="T8" i="12"/>
  <c r="T18" i="12"/>
  <c r="T7" i="12"/>
  <c r="T17" i="12"/>
  <c r="T16" i="12"/>
  <c r="T10" i="12"/>
  <c r="T19" i="12"/>
  <c r="V6" i="12"/>
  <c r="W5" i="12"/>
  <c r="V7" i="7"/>
  <c r="W6" i="7"/>
  <c r="T23" i="12" l="1"/>
  <c r="T24" i="12" s="1"/>
  <c r="T22" i="12"/>
  <c r="U14" i="12"/>
  <c r="U10" i="12"/>
  <c r="U17" i="12"/>
  <c r="U18" i="12"/>
  <c r="U8" i="12"/>
  <c r="U20" i="12"/>
  <c r="U11" i="12"/>
  <c r="U19" i="12"/>
  <c r="U9" i="12"/>
  <c r="U15" i="12"/>
  <c r="U16" i="12"/>
  <c r="U13" i="12"/>
  <c r="U21" i="12"/>
  <c r="U12" i="12"/>
  <c r="U7" i="12"/>
  <c r="W6" i="12"/>
  <c r="X5" i="12"/>
  <c r="W7" i="7"/>
  <c r="X6" i="7"/>
  <c r="U23" i="12" l="1"/>
  <c r="U24" i="12" s="1"/>
  <c r="U22" i="12"/>
  <c r="V15" i="12"/>
  <c r="V16" i="12"/>
  <c r="V17" i="12"/>
  <c r="V14" i="12"/>
  <c r="V11" i="12"/>
  <c r="V7" i="12"/>
  <c r="V8" i="12"/>
  <c r="V12" i="12"/>
  <c r="V10" i="12"/>
  <c r="V9" i="12"/>
  <c r="V20" i="12"/>
  <c r="V21" i="12"/>
  <c r="V18" i="12"/>
  <c r="V19" i="12"/>
  <c r="V13" i="12"/>
  <c r="Y5" i="12"/>
  <c r="X6" i="12"/>
  <c r="X7" i="7"/>
  <c r="Y6" i="7"/>
  <c r="V23" i="12" l="1"/>
  <c r="V24" i="12" s="1"/>
  <c r="V22" i="12"/>
  <c r="W9" i="12"/>
  <c r="W21" i="12"/>
  <c r="W10" i="12"/>
  <c r="W11" i="12"/>
  <c r="W20" i="12"/>
  <c r="W19" i="12"/>
  <c r="W18" i="12"/>
  <c r="W14" i="12"/>
  <c r="W17" i="12"/>
  <c r="W8" i="12"/>
  <c r="W12" i="12"/>
  <c r="W16" i="12"/>
  <c r="W15" i="12"/>
  <c r="W7" i="12"/>
  <c r="W13" i="12"/>
  <c r="Y6" i="12"/>
  <c r="Z5" i="12"/>
  <c r="Y7" i="7"/>
  <c r="Z6" i="7"/>
  <c r="W23" i="12" l="1"/>
  <c r="W24" i="12" s="1"/>
  <c r="W22" i="12"/>
  <c r="X11" i="12"/>
  <c r="X7" i="12"/>
  <c r="X8" i="12"/>
  <c r="X12" i="12"/>
  <c r="X20" i="12"/>
  <c r="X21" i="12"/>
  <c r="X9" i="12"/>
  <c r="X10" i="12"/>
  <c r="X15" i="12"/>
  <c r="X19" i="12"/>
  <c r="X18" i="12"/>
  <c r="X13" i="12"/>
  <c r="X17" i="12"/>
  <c r="X14" i="12"/>
  <c r="X16" i="12"/>
  <c r="Z6" i="12"/>
  <c r="AA5" i="12"/>
  <c r="Z7" i="7"/>
  <c r="AA6" i="7"/>
  <c r="X23" i="12" l="1"/>
  <c r="X24" i="12" s="1"/>
  <c r="X22" i="12"/>
  <c r="Y16" i="12"/>
  <c r="Y13" i="12"/>
  <c r="Y10" i="12"/>
  <c r="Y12" i="12"/>
  <c r="Y17" i="12"/>
  <c r="Y20" i="12"/>
  <c r="Y15" i="12"/>
  <c r="Y9" i="12"/>
  <c r="Y8" i="12"/>
  <c r="Y14" i="12"/>
  <c r="Y19" i="12"/>
  <c r="Y18" i="12"/>
  <c r="Y21" i="12"/>
  <c r="Y11" i="12"/>
  <c r="Y7" i="12"/>
  <c r="AA6" i="12"/>
  <c r="AB5" i="12"/>
  <c r="AA7" i="7"/>
  <c r="AB6" i="7"/>
  <c r="Y23" i="12" l="1"/>
  <c r="Y24" i="12" s="1"/>
  <c r="Y22" i="12"/>
  <c r="Z13" i="12"/>
  <c r="Z16" i="12"/>
  <c r="Z17" i="12"/>
  <c r="Z15" i="12"/>
  <c r="Z12" i="12"/>
  <c r="Z11" i="12"/>
  <c r="Z18" i="12"/>
  <c r="Z10" i="12"/>
  <c r="Z8" i="12"/>
  <c r="Z20" i="12"/>
  <c r="Z9" i="12"/>
  <c r="Z21" i="12"/>
  <c r="Z19" i="12"/>
  <c r="Z14" i="12"/>
  <c r="Z7" i="12"/>
  <c r="AC5" i="12"/>
  <c r="AB6" i="12"/>
  <c r="AB7" i="7"/>
  <c r="AC6" i="7"/>
  <c r="Z22" i="12" l="1"/>
  <c r="Z23" i="12"/>
  <c r="Z24" i="12" s="1"/>
  <c r="AA8" i="12"/>
  <c r="AA9" i="12"/>
  <c r="AA10" i="12"/>
  <c r="AA13" i="12"/>
  <c r="AA18" i="12"/>
  <c r="AA19" i="12"/>
  <c r="AA17" i="12"/>
  <c r="AA16" i="12"/>
  <c r="AA14" i="12"/>
  <c r="AA12" i="12"/>
  <c r="AA11" i="12"/>
  <c r="AA15" i="12"/>
  <c r="AA7" i="12"/>
  <c r="AA20" i="12"/>
  <c r="AA21" i="12"/>
  <c r="AC6" i="12"/>
  <c r="AD5" i="12"/>
  <c r="AC7" i="7"/>
  <c r="AD6" i="7"/>
  <c r="AA23" i="12" l="1"/>
  <c r="AA24" i="12" s="1"/>
  <c r="AA22" i="12"/>
  <c r="AB14" i="12"/>
  <c r="AB11" i="12"/>
  <c r="AB7" i="12"/>
  <c r="AB10" i="12"/>
  <c r="AB9" i="12"/>
  <c r="AB15" i="12"/>
  <c r="AB20" i="12"/>
  <c r="AB8" i="12"/>
  <c r="AB21" i="12"/>
  <c r="AB13" i="12"/>
  <c r="AB17" i="12"/>
  <c r="AB19" i="12"/>
  <c r="AB18" i="12"/>
  <c r="AB16" i="12"/>
  <c r="AB12" i="12"/>
  <c r="AD6" i="12"/>
  <c r="AE5" i="12"/>
  <c r="AD7" i="7"/>
  <c r="AE6" i="7"/>
  <c r="AB23" i="12" l="1"/>
  <c r="AB24" i="12" s="1"/>
  <c r="AB22" i="12"/>
  <c r="AC14" i="12"/>
  <c r="AC18" i="12"/>
  <c r="AC20" i="12"/>
  <c r="AC15" i="12"/>
  <c r="AC8" i="12"/>
  <c r="AC16" i="12"/>
  <c r="AC12" i="12"/>
  <c r="AC13" i="12"/>
  <c r="AC9" i="12"/>
  <c r="AC10" i="12"/>
  <c r="AC11" i="12"/>
  <c r="AC17" i="12"/>
  <c r="AC19" i="12"/>
  <c r="AC21" i="12"/>
  <c r="AC7" i="12"/>
  <c r="AE6" i="12"/>
  <c r="AF5" i="12"/>
  <c r="AE7" i="7"/>
  <c r="AF6" i="7"/>
  <c r="AC23" i="12" l="1"/>
  <c r="AC24" i="12" s="1"/>
  <c r="AC22" i="12"/>
  <c r="AD16" i="12"/>
  <c r="AD15" i="12"/>
  <c r="AD13" i="12"/>
  <c r="AD12" i="12"/>
  <c r="AD14" i="12"/>
  <c r="AD17" i="12"/>
  <c r="AD19" i="12"/>
  <c r="AD8" i="12"/>
  <c r="AD20" i="12"/>
  <c r="AD10" i="12"/>
  <c r="AD9" i="12"/>
  <c r="AD21" i="12"/>
  <c r="AD11" i="12"/>
  <c r="AD7" i="12"/>
  <c r="AD18" i="12"/>
  <c r="AG5" i="12"/>
  <c r="AF6" i="12"/>
  <c r="AF7" i="7"/>
  <c r="AG6" i="7"/>
  <c r="AD23" i="12" l="1"/>
  <c r="AD24" i="12" s="1"/>
  <c r="AD22" i="12"/>
  <c r="AE15" i="12"/>
  <c r="AE9" i="12"/>
  <c r="AE8" i="12"/>
  <c r="AE10" i="12"/>
  <c r="AE19" i="12"/>
  <c r="AE12" i="12"/>
  <c r="AE18" i="12"/>
  <c r="AE17" i="12"/>
  <c r="AE13" i="12"/>
  <c r="AE16" i="12"/>
  <c r="AE14" i="12"/>
  <c r="AE7" i="12"/>
  <c r="AE11" i="12"/>
  <c r="AE20" i="12"/>
  <c r="AE21" i="12"/>
  <c r="AG6" i="12"/>
  <c r="AH5" i="12"/>
  <c r="AG7" i="7"/>
  <c r="AE23" i="12" l="1"/>
  <c r="AE24" i="12" s="1"/>
  <c r="AE22" i="12"/>
  <c r="AF20" i="12"/>
  <c r="AF21" i="12"/>
  <c r="AF15" i="12"/>
  <c r="AF12" i="12"/>
  <c r="AF10" i="12"/>
  <c r="AF9" i="12"/>
  <c r="AF19" i="12"/>
  <c r="AF11" i="12"/>
  <c r="AF17" i="12"/>
  <c r="AF16" i="12"/>
  <c r="AF8" i="12"/>
  <c r="AF14" i="12"/>
  <c r="AF13" i="12"/>
  <c r="AF18" i="12"/>
  <c r="AF7" i="12"/>
  <c r="AH6" i="12"/>
  <c r="AF23" i="12" l="1"/>
  <c r="AF24" i="12" s="1"/>
  <c r="AF22" i="12"/>
  <c r="AG11" i="12"/>
  <c r="AG7" i="12"/>
  <c r="AG12" i="12"/>
  <c r="AG13" i="12"/>
  <c r="AG19" i="12"/>
  <c r="AG17" i="12"/>
  <c r="AG21" i="12"/>
  <c r="AG9" i="12"/>
  <c r="AG20" i="12"/>
  <c r="AG15" i="12"/>
  <c r="AG10" i="12"/>
  <c r="AG16" i="12"/>
  <c r="AG14" i="12"/>
  <c r="AG8" i="12"/>
  <c r="AG18" i="12"/>
  <c r="AG23" i="12" l="1"/>
  <c r="AG24" i="12" s="1"/>
  <c r="AG22" i="12"/>
  <c r="AH15" i="12"/>
  <c r="AH19" i="12"/>
  <c r="AH17" i="12"/>
  <c r="AH12" i="12"/>
  <c r="AH20" i="12"/>
  <c r="AH18" i="12"/>
  <c r="AH16" i="12"/>
  <c r="AH10" i="12"/>
  <c r="AH8" i="12"/>
  <c r="AH21" i="12"/>
  <c r="AH9" i="12"/>
  <c r="AH14" i="12"/>
  <c r="AH13" i="12"/>
  <c r="AH7" i="12"/>
  <c r="AH11" i="12"/>
  <c r="AH22" i="12" l="1"/>
  <c r="AH23" i="12"/>
  <c r="AH24" i="12" s="1"/>
</calcChain>
</file>

<file path=xl/comments1.xml><?xml version="1.0" encoding="utf-8"?>
<comments xmlns="http://schemas.openxmlformats.org/spreadsheetml/2006/main">
  <authors>
    <author>Hideki Shiratori</author>
  </authors>
  <commentList>
    <comment ref="B4" authorId="0">
      <text>
        <r>
          <rPr>
            <sz val="9"/>
            <color indexed="81"/>
            <rFont val="ＭＳ Ｐゴシック"/>
            <family val="3"/>
            <charset val="128"/>
          </rPr>
          <t>西暦年を数字のみ入力</t>
        </r>
      </text>
    </comment>
    <comment ref="C4" authorId="0">
      <text>
        <r>
          <rPr>
            <sz val="9"/>
            <color indexed="81"/>
            <rFont val="ＭＳ Ｐゴシック"/>
            <family val="3"/>
            <charset val="128"/>
          </rPr>
          <t>作成月を数字だけ入力</t>
        </r>
      </text>
    </comment>
    <comment ref="B7" authorId="0">
      <text>
        <r>
          <rPr>
            <sz val="9"/>
            <color indexed="81"/>
            <rFont val="ＭＳ Ｐゴシック"/>
            <family val="3"/>
            <charset val="128"/>
          </rPr>
          <t>表題を入力します。</t>
        </r>
      </text>
    </comment>
  </commentList>
</comments>
</file>

<file path=xl/sharedStrings.xml><?xml version="1.0" encoding="utf-8"?>
<sst xmlns="http://schemas.openxmlformats.org/spreadsheetml/2006/main" count="578" uniqueCount="116">
  <si>
    <t>土</t>
  </si>
  <si>
    <t>日</t>
  </si>
  <si>
    <t>日付</t>
    <rPh sb="0" eb="2">
      <t>ヒヅケ</t>
    </rPh>
    <phoneticPr fontId="2"/>
  </si>
  <si>
    <t>曜日</t>
    <rPh sb="0" eb="2">
      <t>ヨウビ</t>
    </rPh>
    <phoneticPr fontId="2"/>
  </si>
  <si>
    <t>名称</t>
    <rPh sb="0" eb="2">
      <t>メイショウ</t>
    </rPh>
    <phoneticPr fontId="2"/>
  </si>
  <si>
    <t>休日区分</t>
    <rPh sb="0" eb="2">
      <t>キュウジツ</t>
    </rPh>
    <rPh sb="2" eb="4">
      <t>クブン</t>
    </rPh>
    <phoneticPr fontId="2"/>
  </si>
  <si>
    <t>赤色</t>
    <rPh sb="0" eb="2">
      <t>アカイロ</t>
    </rPh>
    <phoneticPr fontId="2"/>
  </si>
  <si>
    <t>青色</t>
    <rPh sb="0" eb="2">
      <t>アオイロ</t>
    </rPh>
    <phoneticPr fontId="2"/>
  </si>
  <si>
    <t>No</t>
  </si>
  <si>
    <t>▼簡易休日設定</t>
    <rPh sb="1" eb="3">
      <t>カンイ</t>
    </rPh>
    <rPh sb="3" eb="5">
      <t>キュウジツ</t>
    </rPh>
    <rPh sb="5" eb="7">
      <t>セッテイ</t>
    </rPh>
    <phoneticPr fontId="2"/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</si>
  <si>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</si>
  <si>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</si>
  <si>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</si>
  <si>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</si>
  <si>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</si>
  <si>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</si>
  <si>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</si>
  <si>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</si>
  <si>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敬老の日</t>
  </si>
  <si>
    <t>秋分の日</t>
  </si>
  <si>
    <t>体育の日</t>
  </si>
  <si>
    <t>文化の日</t>
  </si>
  <si>
    <t>勤労感謝の日</t>
  </si>
  <si>
    <t>天皇誕生日</t>
  </si>
  <si>
    <t>元日</t>
  </si>
  <si>
    <t>振替休日</t>
  </si>
  <si>
    <t>国民の休日</t>
  </si>
  <si>
    <t>山の日</t>
  </si>
  <si>
    <t>月</t>
    <rPh sb="0" eb="1">
      <t>ツキ</t>
    </rPh>
    <phoneticPr fontId="2"/>
  </si>
  <si>
    <t>開始日</t>
    <rPh sb="0" eb="3">
      <t>カイシビ</t>
    </rPh>
    <phoneticPr fontId="2"/>
  </si>
  <si>
    <t>年</t>
    <rPh sb="0" eb="1">
      <t>ネン</t>
    </rPh>
    <phoneticPr fontId="2"/>
  </si>
  <si>
    <t>締切日</t>
    <rPh sb="0" eb="3">
      <t>シメキリビ</t>
    </rPh>
    <phoneticPr fontId="2"/>
  </si>
  <si>
    <t>日数</t>
    <rPh sb="0" eb="2">
      <t>ニッスウ</t>
    </rPh>
    <phoneticPr fontId="2"/>
  </si>
  <si>
    <t>氏名</t>
    <rPh sb="0" eb="2">
      <t>シメイ</t>
    </rPh>
    <phoneticPr fontId="2"/>
  </si>
  <si>
    <t>労働時間</t>
    <rPh sb="0" eb="2">
      <t>ロウドウ</t>
    </rPh>
    <rPh sb="2" eb="4">
      <t>ジカン</t>
    </rPh>
    <phoneticPr fontId="2"/>
  </si>
  <si>
    <t>表題</t>
    <rPh sb="0" eb="2">
      <t>ヒョウダイ</t>
    </rPh>
    <phoneticPr fontId="2"/>
  </si>
  <si>
    <t>No</t>
    <phoneticPr fontId="2"/>
  </si>
  <si>
    <t>始業</t>
    <rPh sb="0" eb="2">
      <t>シギョウ</t>
    </rPh>
    <phoneticPr fontId="2"/>
  </si>
  <si>
    <t>終業</t>
    <rPh sb="0" eb="2">
      <t>シュウギョウ</t>
    </rPh>
    <phoneticPr fontId="2"/>
  </si>
  <si>
    <t>A</t>
  </si>
  <si>
    <t>勤務時間</t>
    <rPh sb="0" eb="4">
      <t>キンムジカン</t>
    </rPh>
    <phoneticPr fontId="2"/>
  </si>
  <si>
    <t>▼シフト表作成に関する設定</t>
    <rPh sb="4" eb="5">
      <t>ヒョウ</t>
    </rPh>
    <rPh sb="5" eb="7">
      <t>サクセイ</t>
    </rPh>
    <rPh sb="8" eb="9">
      <t>カン</t>
    </rPh>
    <rPh sb="11" eb="13">
      <t>セッテイ</t>
    </rPh>
    <phoneticPr fontId="2"/>
  </si>
  <si>
    <t>▼時間帯シート</t>
    <rPh sb="1" eb="4">
      <t>ジカンタイ</t>
    </rPh>
    <phoneticPr fontId="2"/>
  </si>
  <si>
    <t>開始時間</t>
    <rPh sb="0" eb="2">
      <t>カイシ</t>
    </rPh>
    <rPh sb="2" eb="4">
      <t>ジカン</t>
    </rPh>
    <phoneticPr fontId="2"/>
  </si>
  <si>
    <t>始業</t>
    <rPh sb="0" eb="2">
      <t>シギョウ</t>
    </rPh>
    <phoneticPr fontId="2"/>
  </si>
  <si>
    <t>終業</t>
    <rPh sb="0" eb="2">
      <t>シュウギョウ</t>
    </rPh>
    <phoneticPr fontId="2"/>
  </si>
  <si>
    <t>人数計</t>
    <rPh sb="0" eb="2">
      <t>ニンズウ</t>
    </rPh>
    <rPh sb="2" eb="3">
      <t>ケイ</t>
    </rPh>
    <phoneticPr fontId="2"/>
  </si>
  <si>
    <t>時間帯</t>
    <rPh sb="0" eb="3">
      <t>ジカンタイ</t>
    </rPh>
    <phoneticPr fontId="2"/>
  </si>
  <si>
    <t>時間帯チャートの開始時間（時刻形式で入力）</t>
    <rPh sb="0" eb="3">
      <t>ジカンタイ</t>
    </rPh>
    <rPh sb="8" eb="10">
      <t>カイシ</t>
    </rPh>
    <rPh sb="10" eb="12">
      <t>ジカン</t>
    </rPh>
    <rPh sb="13" eb="15">
      <t>ジコク</t>
    </rPh>
    <rPh sb="15" eb="17">
      <t>ケイシキ</t>
    </rPh>
    <rPh sb="18" eb="20">
      <t>ニュウリョク</t>
    </rPh>
    <phoneticPr fontId="2"/>
  </si>
  <si>
    <t>http://addinbox.sakura.ne.jp/holiday_topic.htm</t>
  </si>
  <si>
    <t>休日</t>
  </si>
  <si>
    <t>シフト表</t>
    <rPh sb="3" eb="4">
      <t>ヒョウ</t>
    </rPh>
    <phoneticPr fontId="2"/>
  </si>
  <si>
    <t>始業時間</t>
    <rPh sb="0" eb="2">
      <t>シギョウ</t>
    </rPh>
    <rPh sb="2" eb="4">
      <t>ジカン</t>
    </rPh>
    <phoneticPr fontId="2"/>
  </si>
  <si>
    <t>休憩時間</t>
    <rPh sb="0" eb="2">
      <t>キュウケイ</t>
    </rPh>
    <rPh sb="2" eb="4">
      <t>ジカン</t>
    </rPh>
    <phoneticPr fontId="2"/>
  </si>
  <si>
    <t>終業時間</t>
    <rPh sb="0" eb="2">
      <t>シュウギョウ</t>
    </rPh>
    <rPh sb="2" eb="4">
      <t>ジカン</t>
    </rPh>
    <phoneticPr fontId="2"/>
  </si>
  <si>
    <t>人数</t>
    <rPh sb="0" eb="2">
      <t>ニンズウ</t>
    </rPh>
    <phoneticPr fontId="2"/>
  </si>
  <si>
    <t>労働時間</t>
    <rPh sb="0" eb="2">
      <t>ロウドウ</t>
    </rPh>
    <rPh sb="2" eb="4">
      <t>ジカン</t>
    </rPh>
    <phoneticPr fontId="2"/>
  </si>
  <si>
    <t>概算人件費</t>
    <rPh sb="0" eb="2">
      <t>ガイサン</t>
    </rPh>
    <rPh sb="2" eb="5">
      <t>ジンケンヒ</t>
    </rPh>
    <phoneticPr fontId="2"/>
  </si>
  <si>
    <t>概算時給</t>
    <rPh sb="0" eb="2">
      <t>ガイサン</t>
    </rPh>
    <rPh sb="2" eb="4">
      <t>ジキュウ</t>
    </rPh>
    <phoneticPr fontId="2"/>
  </si>
  <si>
    <t>シフト名</t>
    <rPh sb="3" eb="4">
      <t>メイ</t>
    </rPh>
    <phoneticPr fontId="2"/>
  </si>
  <si>
    <t>時間帯</t>
    <rPh sb="0" eb="2">
      <t>ジカン</t>
    </rPh>
    <rPh sb="2" eb="3">
      <t>タイ</t>
    </rPh>
    <phoneticPr fontId="2"/>
  </si>
  <si>
    <t>▼チャート塗りつぶしの計算用</t>
    <rPh sb="5" eb="6">
      <t>ヌ</t>
    </rPh>
    <rPh sb="11" eb="13">
      <t>ケイサン</t>
    </rPh>
    <rPh sb="13" eb="14">
      <t>ヨウ</t>
    </rPh>
    <phoneticPr fontId="2"/>
  </si>
  <si>
    <t>祝日参考⇒</t>
    <rPh sb="0" eb="2">
      <t>シュクジツ</t>
    </rPh>
    <rPh sb="2" eb="4">
      <t>サンコウ</t>
    </rPh>
    <phoneticPr fontId="2"/>
  </si>
  <si>
    <t>＜使い方＞</t>
    <rPh sb="1" eb="2">
      <t>ツカ</t>
    </rPh>
    <rPh sb="3" eb="4">
      <t>カタ</t>
    </rPh>
    <phoneticPr fontId="2"/>
  </si>
  <si>
    <t>このシートに、作成するシフト表の年月日を入力して下さい。</t>
    <rPh sb="7" eb="9">
      <t>サクセイ</t>
    </rPh>
    <rPh sb="14" eb="15">
      <t>ヒョウ</t>
    </rPh>
    <rPh sb="16" eb="19">
      <t>ネンガッピ</t>
    </rPh>
    <rPh sb="20" eb="22">
      <t>ニュウリョク</t>
    </rPh>
    <rPh sb="24" eb="25">
      <t>クダ</t>
    </rPh>
    <phoneticPr fontId="2"/>
  </si>
  <si>
    <t>勤怠の締日にあわせて、開始日も変更できます。15日締めなら開始日を16と入力して下さい。</t>
    <rPh sb="24" eb="25">
      <t>ニチ</t>
    </rPh>
    <rPh sb="25" eb="26">
      <t>シ</t>
    </rPh>
    <rPh sb="29" eb="32">
      <t>カイシビ</t>
    </rPh>
    <rPh sb="36" eb="38">
      <t>ニュウリョク</t>
    </rPh>
    <rPh sb="40" eb="41">
      <t>クダ</t>
    </rPh>
    <phoneticPr fontId="2"/>
  </si>
  <si>
    <t>始業と終業時間は計算に使うので、必ず半角で 17:00 のように入力して下さい。</t>
    <rPh sb="0" eb="2">
      <t>シギョウ</t>
    </rPh>
    <rPh sb="3" eb="5">
      <t>シュウギョウ</t>
    </rPh>
    <rPh sb="5" eb="7">
      <t>ジカン</t>
    </rPh>
    <rPh sb="8" eb="10">
      <t>ケイサン</t>
    </rPh>
    <rPh sb="11" eb="12">
      <t>ツカ</t>
    </rPh>
    <rPh sb="16" eb="17">
      <t>カナラ</t>
    </rPh>
    <rPh sb="18" eb="20">
      <t>ハンカク</t>
    </rPh>
    <rPh sb="32" eb="34">
      <t>ニュウリョク</t>
    </rPh>
    <rPh sb="36" eb="37">
      <t>クダ</t>
    </rPh>
    <phoneticPr fontId="2"/>
  </si>
  <si>
    <t>B1のセルに、リストから日付を入力して下さい。</t>
    <rPh sb="12" eb="14">
      <t>ヒヅケ</t>
    </rPh>
    <rPh sb="15" eb="17">
      <t>ニュウリョク</t>
    </rPh>
    <rPh sb="19" eb="20">
      <t>クダ</t>
    </rPh>
    <phoneticPr fontId="2"/>
  </si>
  <si>
    <t>印刷調整が必要な場合は、以下を参考に自力でお願いします。</t>
    <rPh sb="0" eb="2">
      <t>インサツ</t>
    </rPh>
    <rPh sb="2" eb="4">
      <t>チョウセイ</t>
    </rPh>
    <rPh sb="5" eb="7">
      <t>ヒツヨウ</t>
    </rPh>
    <rPh sb="8" eb="10">
      <t>バアイ</t>
    </rPh>
    <rPh sb="12" eb="14">
      <t>イカ</t>
    </rPh>
    <rPh sb="15" eb="17">
      <t>サンコウ</t>
    </rPh>
    <rPh sb="18" eb="20">
      <t>ジリキ</t>
    </rPh>
    <rPh sb="22" eb="23">
      <t>ネガ</t>
    </rPh>
    <phoneticPr fontId="2"/>
  </si>
  <si>
    <t>・勤怠表の変わりにはなりません。残業時間などの集計はできません。</t>
    <rPh sb="1" eb="4">
      <t>キンタイヒョウ</t>
    </rPh>
    <rPh sb="5" eb="6">
      <t>カ</t>
    </rPh>
    <rPh sb="16" eb="18">
      <t>ザンギョウ</t>
    </rPh>
    <rPh sb="18" eb="20">
      <t>ジカン</t>
    </rPh>
    <rPh sb="23" eb="25">
      <t>シュウケイ</t>
    </rPh>
    <phoneticPr fontId="2"/>
  </si>
  <si>
    <t>・時間帯シートで、休憩時間は塗りつぶさないで・・・といった事もできません。</t>
    <rPh sb="1" eb="4">
      <t>ジカンタイ</t>
    </rPh>
    <rPh sb="9" eb="13">
      <t>キュウケイジカン</t>
    </rPh>
    <rPh sb="14" eb="15">
      <t>ヌ</t>
    </rPh>
    <rPh sb="29" eb="30">
      <t>コト</t>
    </rPh>
    <phoneticPr fontId="2"/>
  </si>
  <si>
    <t>無料テンプレートのダウンロードはこちら</t>
    <rPh sb="0" eb="2">
      <t>ムリョウ</t>
    </rPh>
    <phoneticPr fontId="2"/>
  </si>
  <si>
    <t>http://siland.jp/</t>
    <phoneticPr fontId="2"/>
  </si>
  <si>
    <t>(特にコロンに注意して下さい。）</t>
    <phoneticPr fontId="2"/>
  </si>
  <si>
    <t>・エクセルでページ数が多い場合に大失敗しないためのページ設定</t>
    <phoneticPr fontId="2"/>
  </si>
  <si>
    <t>・エクセルの印刷設定で時間をムダにしないために知っておくべき６つの事</t>
    <phoneticPr fontId="2"/>
  </si>
  <si>
    <t>＜できないこと＞</t>
    <phoneticPr fontId="2"/>
  </si>
  <si>
    <t>（このテンプレートは自由にカスタマイズして構いません）</t>
    <phoneticPr fontId="2"/>
  </si>
  <si>
    <t>即位の日</t>
  </si>
  <si>
    <t>即位礼正殿の儀</t>
  </si>
  <si>
    <t>スポーツの日</t>
  </si>
  <si>
    <t>勤務パターンの上のセルに、ちょっとしたコメントを入力できます。（少し速く来てなど）</t>
    <rPh sb="0" eb="2">
      <t>キンム</t>
    </rPh>
    <rPh sb="7" eb="8">
      <t>ウエ</t>
    </rPh>
    <rPh sb="24" eb="26">
      <t>ニュウリョク</t>
    </rPh>
    <rPh sb="32" eb="33">
      <t>スコ</t>
    </rPh>
    <rPh sb="34" eb="35">
      <t>ハヤ</t>
    </rPh>
    <rPh sb="36" eb="37">
      <t>キ</t>
    </rPh>
    <phoneticPr fontId="2"/>
  </si>
  <si>
    <t>「シフト表」シートに、従業員の氏名を入力します。勤務パターン（シフト名）はリストから選択します。</t>
    <rPh sb="4" eb="5">
      <t>ヒョウ</t>
    </rPh>
    <rPh sb="11" eb="14">
      <t>ジュウギョウイン</t>
    </rPh>
    <rPh sb="15" eb="17">
      <t>シメイ</t>
    </rPh>
    <rPh sb="18" eb="20">
      <t>ニュウリョク</t>
    </rPh>
    <rPh sb="24" eb="26">
      <t>キンム</t>
    </rPh>
    <rPh sb="34" eb="35">
      <t>メイ</t>
    </rPh>
    <rPh sb="42" eb="44">
      <t>センタク</t>
    </rPh>
    <phoneticPr fontId="2"/>
  </si>
  <si>
    <t>「シフト名」シートに勤務パターン（シフト名）と勤務時間（24時間）を入力して下さい。</t>
    <rPh sb="4" eb="5">
      <t>メイ</t>
    </rPh>
    <rPh sb="10" eb="12">
      <t>キンム</t>
    </rPh>
    <rPh sb="20" eb="21">
      <t>メイ</t>
    </rPh>
    <rPh sb="23" eb="25">
      <t>キンム</t>
    </rPh>
    <rPh sb="25" eb="27">
      <t>ジカン</t>
    </rPh>
    <rPh sb="30" eb="32">
      <t>ジカン</t>
    </rPh>
    <rPh sb="34" eb="36">
      <t>ニュウリョク</t>
    </rPh>
    <rPh sb="38" eb="39">
      <t>クダ</t>
    </rPh>
    <phoneticPr fontId="2"/>
  </si>
  <si>
    <t>「時間帯」シートで、1日の時間帯別のシフトを確認できます。</t>
    <rPh sb="1" eb="4">
      <t>ジカンタイ</t>
    </rPh>
    <rPh sb="11" eb="12">
      <t>ニチ</t>
    </rPh>
    <rPh sb="13" eb="17">
      <t>ジカンタイベツ</t>
    </rPh>
    <rPh sb="22" eb="24">
      <t>カクニン</t>
    </rPh>
    <phoneticPr fontId="2"/>
  </si>
  <si>
    <t>「シフト別集計」で、日付毎にシフトの人数を確認できます。</t>
    <rPh sb="4" eb="5">
      <t>ベツ</t>
    </rPh>
    <rPh sb="5" eb="7">
      <t>シュウケイ</t>
    </rPh>
    <rPh sb="10" eb="12">
      <t>ヒヅケ</t>
    </rPh>
    <rPh sb="12" eb="13">
      <t>ゴト</t>
    </rPh>
    <rPh sb="18" eb="20">
      <t>ニンズウ</t>
    </rPh>
    <rPh sb="21" eb="23">
      <t>カクニン</t>
    </rPh>
    <phoneticPr fontId="2"/>
  </si>
  <si>
    <t>・カスタマイズ方法を教えてください・・・といったご質問には対応できません。</t>
    <rPh sb="7" eb="9">
      <t>ホウホウ</t>
    </rPh>
    <rPh sb="10" eb="11">
      <t>オシ</t>
    </rPh>
    <rPh sb="25" eb="27">
      <t>シツモン</t>
    </rPh>
    <rPh sb="29" eb="31">
      <t>タイオウ</t>
    </rPh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</si>
  <si>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</si>
  <si>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</si>
  <si>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</si>
  <si>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</si>
  <si>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「時間帯」のE5に0：00を表示させたい</t>
    <rPh sb="1" eb="4">
      <t>ジカンタイ</t>
    </rPh>
    <rPh sb="14" eb="16">
      <t>ヒョウジ</t>
    </rPh>
    <phoneticPr fontId="2"/>
  </si>
  <si>
    <t>B1</t>
    <phoneticPr fontId="2"/>
  </si>
  <si>
    <t>B2</t>
    <phoneticPr fontId="2"/>
  </si>
  <si>
    <t>C1</t>
    <phoneticPr fontId="2"/>
  </si>
  <si>
    <t>C2</t>
    <phoneticPr fontId="2"/>
  </si>
  <si>
    <t>C3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</si>
  <si>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</si>
  <si>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</si>
  <si>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</si>
  <si>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</si>
  <si>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</si>
  <si>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 xml:space="preserve">           0:00</t>
    <phoneticPr fontId="2"/>
  </si>
  <si>
    <t>24:00</t>
    <phoneticPr fontId="2"/>
  </si>
  <si>
    <t>B1</t>
  </si>
  <si>
    <t>G</t>
  </si>
  <si>
    <t>H</t>
  </si>
  <si>
    <t>「時間帯」の条件付き書式設定を0：00～24：00（１日の始めは0：00終わりは24：00）に対応させたい。</t>
    <rPh sb="1" eb="4">
      <t>ジカンタイ</t>
    </rPh>
    <rPh sb="6" eb="9">
      <t>ジョウケンツ</t>
    </rPh>
    <rPh sb="10" eb="14">
      <t>ショシキセッテイ</t>
    </rPh>
    <rPh sb="27" eb="28">
      <t>ニチ</t>
    </rPh>
    <rPh sb="29" eb="30">
      <t>ハジ</t>
    </rPh>
    <rPh sb="36" eb="37">
      <t>オ</t>
    </rPh>
    <rPh sb="47" eb="49">
      <t>タイオウ</t>
    </rPh>
    <phoneticPr fontId="2"/>
  </si>
  <si>
    <t>「シフト名」15行を30行まで増やしたい。それに伴い「シフト別集計」も30行まで増やしたい。</t>
    <rPh sb="4" eb="5">
      <t>メイ</t>
    </rPh>
    <rPh sb="8" eb="9">
      <t>ギョウ</t>
    </rPh>
    <rPh sb="12" eb="13">
      <t>ギョウ</t>
    </rPh>
    <rPh sb="15" eb="16">
      <t>フ</t>
    </rPh>
    <rPh sb="24" eb="25">
      <t>トモナ</t>
    </rPh>
    <rPh sb="30" eb="31">
      <t>ベツ</t>
    </rPh>
    <rPh sb="31" eb="33">
      <t>シュウケイ</t>
    </rPh>
    <rPh sb="37" eb="38">
      <t>ギョウ</t>
    </rPh>
    <rPh sb="40" eb="41">
      <t>フ</t>
    </rPh>
    <phoneticPr fontId="2"/>
  </si>
  <si>
    <t>○○</t>
    <phoneticPr fontId="2"/>
  </si>
  <si>
    <t>□□</t>
    <phoneticPr fontId="2"/>
  </si>
  <si>
    <t>△△</t>
    <phoneticPr fontId="2"/>
  </si>
  <si>
    <t>××</t>
    <phoneticPr fontId="2"/>
  </si>
  <si>
    <t>◎◎</t>
    <phoneticPr fontId="2"/>
  </si>
  <si>
    <t>☆☆</t>
    <phoneticPr fontId="2"/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</si>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</sst>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\ &quot;年&quot;"/>
    <numFmt numFmtId="177" formatCode="yyyy/mm/dd"/>
    <numFmt numFmtId="178" formatCode="d"/>
    <numFmt numFmtId="179" formatCode="[h]:mm"/>
    <numFmt numFmtId="180" formatCode="#,##0&quot;人&quot;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Impact"/>
      <family val="2"/>
    </font>
    <font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Impact"/>
      <family val="2"/>
    </font>
    <font>
      <u/>
      <sz val="11"/>
      <color theme="10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b/>
      <sz val="11"/>
      <color rgb="FF0070C0"/>
      <name val="ＭＳ Ｐゴシック"/>
      <family val="3"/>
      <charset val="128"/>
    </font>
    <font>
      <sz val="11"/>
      <name val="Impact"/>
      <family val="2"/>
    </font>
    <font>
      <sz val="14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6"/>
      <name val="Impact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lightUp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3" fillId="0" borderId="3" xfId="0" applyNumberFormat="1" applyFont="1" applyBorder="1" applyProtection="1">
      <alignment vertical="center"/>
      <protection locked="0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177" fontId="3" fillId="0" borderId="0" xfId="0" applyNumberFormat="1" applyFont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49" fontId="3" fillId="4" borderId="3" xfId="0" applyNumberFormat="1" applyFont="1" applyFill="1" applyBorder="1" applyProtection="1">
      <alignment vertical="center"/>
      <protection locked="0"/>
    </xf>
    <xf numFmtId="49" fontId="3" fillId="4" borderId="3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>
      <alignment vertical="center"/>
    </xf>
    <xf numFmtId="0" fontId="8" fillId="0" borderId="0" xfId="0" applyFont="1">
      <alignment vertical="center"/>
    </xf>
    <xf numFmtId="176" fontId="10" fillId="0" borderId="0" xfId="0" applyNumberFormat="1" applyFont="1" applyProtection="1">
      <alignment vertical="center"/>
    </xf>
    <xf numFmtId="0" fontId="3" fillId="0" borderId="0" xfId="0" applyFont="1" applyFill="1" applyBorder="1" applyAlignment="1">
      <alignment horizontal="left" vertical="center"/>
    </xf>
    <xf numFmtId="177" fontId="3" fillId="0" borderId="2" xfId="0" applyNumberFormat="1" applyFont="1" applyBorder="1" applyAlignment="1" applyProtection="1">
      <alignment horizontal="center" vertical="center"/>
      <protection locked="0"/>
    </xf>
    <xf numFmtId="49" fontId="3" fillId="0" borderId="2" xfId="0" applyNumberFormat="1" applyFont="1" applyBorder="1" applyProtection="1">
      <alignment vertical="center"/>
      <protection locked="0"/>
    </xf>
    <xf numFmtId="177" fontId="3" fillId="0" borderId="3" xfId="0" applyNumberFormat="1" applyFont="1" applyBorder="1" applyAlignment="1" applyProtection="1">
      <alignment horizontal="center" vertical="center"/>
      <protection locked="0"/>
    </xf>
    <xf numFmtId="177" fontId="3" fillId="4" borderId="2" xfId="0" applyNumberFormat="1" applyFont="1" applyFill="1" applyBorder="1" applyAlignment="1" applyProtection="1">
      <alignment horizontal="center" vertical="center"/>
      <protection locked="0"/>
    </xf>
    <xf numFmtId="179" fontId="0" fillId="0" borderId="0" xfId="0" applyNumberFormat="1">
      <alignment vertical="center"/>
    </xf>
    <xf numFmtId="0" fontId="6" fillId="5" borderId="1" xfId="0" applyFont="1" applyFill="1" applyBorder="1">
      <alignment vertical="center"/>
    </xf>
    <xf numFmtId="179" fontId="0" fillId="5" borderId="1" xfId="0" applyNumberFormat="1" applyFill="1" applyBorder="1">
      <alignment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Continuous" vertical="center"/>
    </xf>
    <xf numFmtId="0" fontId="7" fillId="2" borderId="4" xfId="0" applyFont="1" applyFill="1" applyBorder="1" applyAlignment="1">
      <alignment horizontal="centerContinuous" vertical="center"/>
    </xf>
    <xf numFmtId="0" fontId="7" fillId="2" borderId="5" xfId="0" applyFont="1" applyFill="1" applyBorder="1" applyAlignment="1">
      <alignment horizontal="centerContinuous" vertical="center"/>
    </xf>
    <xf numFmtId="0" fontId="11" fillId="0" borderId="0" xfId="0" applyFont="1" applyProtection="1">
      <alignment vertical="center"/>
    </xf>
    <xf numFmtId="0" fontId="9" fillId="0" borderId="0" xfId="0" applyFont="1" applyProtection="1">
      <alignment vertical="center"/>
    </xf>
    <xf numFmtId="0" fontId="0" fillId="0" borderId="0" xfId="0" applyProtection="1">
      <alignment vertical="center"/>
    </xf>
    <xf numFmtId="0" fontId="0" fillId="0" borderId="0" xfId="0" applyAlignment="1">
      <alignment vertical="center" shrinkToFit="1"/>
    </xf>
    <xf numFmtId="0" fontId="0" fillId="0" borderId="9" xfId="0" applyBorder="1">
      <alignment vertical="center"/>
    </xf>
    <xf numFmtId="14" fontId="6" fillId="6" borderId="9" xfId="0" applyNumberFormat="1" applyFont="1" applyFill="1" applyBorder="1" applyProtection="1">
      <alignment vertical="center"/>
      <protection locked="0"/>
    </xf>
    <xf numFmtId="0" fontId="7" fillId="0" borderId="3" xfId="0" applyFont="1" applyBorder="1" applyAlignment="1">
      <alignment horizontal="center" vertical="center"/>
    </xf>
    <xf numFmtId="0" fontId="0" fillId="0" borderId="0" xfId="0" applyFont="1">
      <alignment vertical="center"/>
    </xf>
    <xf numFmtId="176" fontId="14" fillId="0" borderId="0" xfId="2" applyNumberFormat="1" applyBorder="1" applyAlignment="1" applyProtection="1">
      <alignment vertical="center"/>
      <protection locked="0"/>
    </xf>
    <xf numFmtId="0" fontId="0" fillId="0" borderId="9" xfId="0" applyFont="1" applyBorder="1" applyProtection="1">
      <alignment vertical="center"/>
      <protection locked="0"/>
    </xf>
    <xf numFmtId="179" fontId="0" fillId="0" borderId="9" xfId="0" applyNumberFormat="1" applyBorder="1" applyProtection="1">
      <alignment vertical="center"/>
      <protection locked="0"/>
    </xf>
    <xf numFmtId="0" fontId="6" fillId="5" borderId="9" xfId="0" applyFont="1" applyFill="1" applyBorder="1">
      <alignment vertical="center"/>
    </xf>
    <xf numFmtId="40" fontId="0" fillId="0" borderId="9" xfId="1" applyNumberFormat="1" applyFont="1" applyBorder="1" applyProtection="1">
      <alignment vertical="center"/>
      <protection locked="0"/>
    </xf>
    <xf numFmtId="0" fontId="16" fillId="5" borderId="9" xfId="0" applyFont="1" applyFill="1" applyBorder="1">
      <alignment vertical="center"/>
    </xf>
    <xf numFmtId="0" fontId="15" fillId="0" borderId="9" xfId="1" applyNumberFormat="1" applyFont="1" applyBorder="1" applyAlignment="1" applyProtection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179" fontId="0" fillId="6" borderId="1" xfId="0" applyNumberFormat="1" applyFill="1" applyBorder="1" applyAlignment="1">
      <alignment horizontal="center" vertical="center"/>
    </xf>
    <xf numFmtId="178" fontId="13" fillId="0" borderId="10" xfId="0" applyNumberFormat="1" applyFont="1" applyBorder="1" applyAlignment="1" applyProtection="1">
      <alignment horizontal="center"/>
    </xf>
    <xf numFmtId="0" fontId="6" fillId="0" borderId="10" xfId="0" applyFont="1" applyFill="1" applyBorder="1" applyAlignment="1" applyProtection="1">
      <alignment horizontal="center" vertical="center"/>
      <protection locked="0"/>
    </xf>
    <xf numFmtId="0" fontId="7" fillId="6" borderId="1" xfId="0" applyFont="1" applyFill="1" applyBorder="1" applyAlignment="1">
      <alignment horizontal="center" vertical="center"/>
    </xf>
    <xf numFmtId="0" fontId="0" fillId="0" borderId="9" xfId="0" applyFont="1" applyBorder="1" applyProtection="1">
      <alignment vertical="center"/>
    </xf>
    <xf numFmtId="0" fontId="7" fillId="0" borderId="0" xfId="0" applyFont="1">
      <alignment vertical="center"/>
    </xf>
    <xf numFmtId="49" fontId="5" fillId="3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14" fontId="7" fillId="0" borderId="1" xfId="0" applyNumberFormat="1" applyFont="1" applyBorder="1" applyAlignment="1">
      <alignment horizontal="center" vertical="center"/>
    </xf>
    <xf numFmtId="38" fontId="7" fillId="0" borderId="1" xfId="1" applyFont="1" applyBorder="1" applyAlignment="1">
      <alignment horizontal="center" vertical="center"/>
    </xf>
    <xf numFmtId="0" fontId="7" fillId="6" borderId="9" xfId="0" applyFont="1" applyFill="1" applyBorder="1">
      <alignment vertical="center"/>
    </xf>
    <xf numFmtId="20" fontId="7" fillId="0" borderId="9" xfId="0" applyNumberFormat="1" applyFont="1" applyBorder="1" applyProtection="1">
      <alignment vertical="center"/>
      <protection locked="0"/>
    </xf>
    <xf numFmtId="40" fontId="7" fillId="0" borderId="0" xfId="1" applyNumberFormat="1" applyFont="1" applyBorder="1">
      <alignment vertical="center"/>
    </xf>
    <xf numFmtId="0" fontId="6" fillId="0" borderId="14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>
      <alignment horizontal="center" vertical="top"/>
    </xf>
    <xf numFmtId="38" fontId="3" fillId="0" borderId="9" xfId="1" applyFont="1" applyBorder="1">
      <alignment vertical="center"/>
    </xf>
    <xf numFmtId="0" fontId="3" fillId="8" borderId="9" xfId="0" applyFont="1" applyFill="1" applyBorder="1">
      <alignment vertical="center"/>
    </xf>
    <xf numFmtId="179" fontId="3" fillId="0" borderId="9" xfId="0" applyNumberFormat="1" applyFont="1" applyBorder="1" applyAlignment="1">
      <alignment horizontal="right" vertical="center"/>
    </xf>
    <xf numFmtId="38" fontId="0" fillId="0" borderId="0" xfId="1" applyFont="1">
      <alignment vertical="center"/>
    </xf>
    <xf numFmtId="40" fontId="0" fillId="0" borderId="0" xfId="1" applyNumberFormat="1" applyFont="1">
      <alignment vertical="center"/>
    </xf>
    <xf numFmtId="0" fontId="0" fillId="0" borderId="9" xfId="0" applyFont="1" applyBorder="1" applyAlignment="1">
      <alignment vertical="center" shrinkToFit="1"/>
    </xf>
    <xf numFmtId="38" fontId="0" fillId="0" borderId="0" xfId="1" applyFont="1" applyAlignment="1">
      <alignment horizontal="center" vertical="center"/>
    </xf>
    <xf numFmtId="0" fontId="0" fillId="0" borderId="0" xfId="0" applyFont="1" applyAlignment="1">
      <alignment vertical="center" shrinkToFit="1"/>
    </xf>
    <xf numFmtId="38" fontId="12" fillId="0" borderId="0" xfId="1" applyFont="1">
      <alignment vertical="center"/>
    </xf>
    <xf numFmtId="0" fontId="6" fillId="0" borderId="9" xfId="0" applyFont="1" applyBorder="1">
      <alignment vertical="center"/>
    </xf>
    <xf numFmtId="38" fontId="6" fillId="0" borderId="9" xfId="1" applyFont="1" applyBorder="1" applyAlignment="1">
      <alignment vertical="center" shrinkToFit="1"/>
    </xf>
    <xf numFmtId="0" fontId="7" fillId="7" borderId="9" xfId="0" applyFont="1" applyFill="1" applyBorder="1">
      <alignment vertical="center"/>
    </xf>
    <xf numFmtId="179" fontId="7" fillId="7" borderId="9" xfId="0" applyNumberFormat="1" applyFont="1" applyFill="1" applyBorder="1" applyAlignment="1">
      <alignment vertical="center" shrinkToFit="1"/>
    </xf>
    <xf numFmtId="0" fontId="7" fillId="0" borderId="12" xfId="0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Protection="1">
      <alignment vertical="center"/>
    </xf>
    <xf numFmtId="176" fontId="17" fillId="0" borderId="0" xfId="0" applyNumberFormat="1" applyFont="1" applyProtection="1">
      <alignment vertical="center"/>
    </xf>
    <xf numFmtId="0" fontId="18" fillId="0" borderId="0" xfId="0" applyFont="1" applyProtection="1">
      <alignment vertical="center"/>
    </xf>
    <xf numFmtId="0" fontId="14" fillId="0" borderId="0" xfId="2">
      <alignment vertical="center"/>
    </xf>
    <xf numFmtId="49" fontId="21" fillId="0" borderId="8" xfId="0" applyNumberFormat="1" applyFont="1" applyBorder="1" applyAlignment="1" applyProtection="1">
      <alignment horizontal="center" vertical="center" shrinkToFit="1"/>
      <protection locked="0"/>
    </xf>
    <xf numFmtId="0" fontId="7" fillId="0" borderId="8" xfId="0" applyNumberFormat="1" applyFont="1" applyBorder="1" applyAlignment="1" applyProtection="1">
      <alignment vertical="center" shrinkToFit="1"/>
      <protection locked="0"/>
    </xf>
    <xf numFmtId="49" fontId="7" fillId="0" borderId="8" xfId="0" applyNumberFormat="1" applyFont="1" applyBorder="1" applyAlignment="1" applyProtection="1">
      <alignment horizontal="center" vertical="center" shrinkToFit="1"/>
      <protection locked="0"/>
    </xf>
    <xf numFmtId="0" fontId="7" fillId="0" borderId="7" xfId="0" applyNumberFormat="1" applyFont="1" applyBorder="1" applyAlignment="1" applyProtection="1">
      <alignment vertical="center" shrinkToFit="1"/>
      <protection locked="0"/>
    </xf>
    <xf numFmtId="0" fontId="7" fillId="0" borderId="7" xfId="0" applyNumberFormat="1" applyFont="1" applyBorder="1" applyAlignment="1" applyProtection="1">
      <alignment horizontal="center" vertical="center" shrinkToFit="1"/>
    </xf>
    <xf numFmtId="49" fontId="7" fillId="0" borderId="7" xfId="0" applyNumberFormat="1" applyFont="1" applyBorder="1" applyAlignment="1" applyProtection="1">
      <alignment horizontal="center" vertical="center" shrinkToFit="1"/>
    </xf>
    <xf numFmtId="0" fontId="7" fillId="0" borderId="10" xfId="0" applyNumberFormat="1" applyFont="1" applyBorder="1" applyAlignment="1" applyProtection="1">
      <alignment vertical="center" shrinkToFit="1"/>
      <protection locked="0"/>
    </xf>
    <xf numFmtId="49" fontId="7" fillId="0" borderId="10" xfId="0" applyNumberFormat="1" applyFont="1" applyBorder="1" applyAlignment="1" applyProtection="1">
      <alignment horizontal="center" vertical="center" shrinkToFit="1"/>
      <protection locked="0"/>
    </xf>
    <xf numFmtId="178" fontId="23" fillId="0" borderId="10" xfId="0" applyNumberFormat="1" applyFont="1" applyBorder="1" applyAlignment="1" applyProtection="1">
      <alignment horizontal="center"/>
    </xf>
    <xf numFmtId="0" fontId="3" fillId="0" borderId="8" xfId="1" applyNumberFormat="1" applyFont="1" applyBorder="1" applyAlignment="1" applyProtection="1">
      <alignment vertical="center" shrinkToFit="1"/>
    </xf>
    <xf numFmtId="0" fontId="20" fillId="0" borderId="8" xfId="1" applyNumberFormat="1" applyFont="1" applyBorder="1" applyAlignment="1" applyProtection="1">
      <alignment vertical="center" shrinkToFit="1"/>
    </xf>
    <xf numFmtId="0" fontId="0" fillId="0" borderId="7" xfId="1" applyNumberFormat="1" applyFont="1" applyBorder="1" applyAlignment="1" applyProtection="1">
      <alignment vertical="center" shrinkToFit="1"/>
    </xf>
    <xf numFmtId="0" fontId="3" fillId="0" borderId="10" xfId="1" applyNumberFormat="1" applyFont="1" applyBorder="1" applyAlignment="1" applyProtection="1">
      <alignment vertical="center" shrinkToFit="1"/>
    </xf>
    <xf numFmtId="0" fontId="21" fillId="0" borderId="8" xfId="0" applyNumberFormat="1" applyFont="1" applyBorder="1" applyAlignment="1" applyProtection="1">
      <alignment vertical="center" shrinkToFit="1"/>
      <protection locked="0"/>
    </xf>
    <xf numFmtId="0" fontId="0" fillId="0" borderId="13" xfId="0" applyFont="1" applyBorder="1" applyAlignment="1">
      <alignment horizontal="right" vertical="center"/>
    </xf>
    <xf numFmtId="0" fontId="7" fillId="0" borderId="15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0" xfId="0" applyFont="1" applyBorder="1">
      <alignment vertical="center"/>
    </xf>
    <xf numFmtId="0" fontId="0" fillId="0" borderId="17" xfId="0" applyFont="1" applyBorder="1" applyAlignment="1">
      <alignment horizontal="right" vertical="center"/>
    </xf>
    <xf numFmtId="38" fontId="7" fillId="0" borderId="6" xfId="1" applyFont="1" applyBorder="1" applyAlignment="1" applyProtection="1">
      <alignment horizontal="center" vertical="center"/>
      <protection locked="0"/>
    </xf>
    <xf numFmtId="38" fontId="7" fillId="0" borderId="4" xfId="1" applyFont="1" applyBorder="1" applyAlignment="1" applyProtection="1">
      <alignment horizontal="center" vertical="center"/>
      <protection locked="0"/>
    </xf>
    <xf numFmtId="0" fontId="0" fillId="0" borderId="5" xfId="0" applyFont="1" applyBorder="1" applyAlignment="1">
      <alignment horizontal="right" vertical="center"/>
    </xf>
    <xf numFmtId="38" fontId="0" fillId="0" borderId="9" xfId="1" applyFont="1" applyBorder="1" applyAlignment="1">
      <alignment vertical="center" shrinkToFit="1"/>
    </xf>
    <xf numFmtId="180" fontId="0" fillId="0" borderId="11" xfId="1" applyNumberFormat="1" applyFont="1" applyBorder="1" applyAlignment="1">
      <alignment vertical="center" shrinkToFit="1"/>
    </xf>
    <xf numFmtId="40" fontId="0" fillId="0" borderId="8" xfId="1" applyNumberFormat="1" applyFont="1" applyBorder="1" applyAlignment="1">
      <alignment vertical="center" shrinkToFit="1"/>
    </xf>
    <xf numFmtId="176" fontId="14" fillId="0" borderId="0" xfId="2" applyNumberFormat="1" applyBorder="1" applyAlignment="1" applyProtection="1">
      <alignment vertical="center"/>
    </xf>
    <xf numFmtId="0" fontId="6" fillId="7" borderId="10" xfId="0" applyFont="1" applyFill="1" applyBorder="1" applyAlignment="1" applyProtection="1">
      <alignment horizontal="center" vertical="center"/>
    </xf>
    <xf numFmtId="0" fontId="6" fillId="7" borderId="14" xfId="0" applyFont="1" applyFill="1" applyBorder="1" applyAlignment="1" applyProtection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8" xfId="0" applyFont="1" applyBorder="1" applyAlignment="1">
      <alignment vertical="center" shrinkToFit="1"/>
    </xf>
    <xf numFmtId="0" fontId="22" fillId="0" borderId="18" xfId="0" applyFont="1" applyBorder="1" applyAlignment="1">
      <alignment horizontal="right" vertical="center" shrinkToFit="1"/>
    </xf>
    <xf numFmtId="40" fontId="0" fillId="0" borderId="18" xfId="1" applyNumberFormat="1" applyFont="1" applyBorder="1" applyAlignment="1">
      <alignment horizontal="right" vertical="center" shrinkToFit="1"/>
    </xf>
    <xf numFmtId="0" fontId="0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vertical="center" shrinkToFit="1"/>
    </xf>
    <xf numFmtId="0" fontId="22" fillId="0" borderId="19" xfId="0" applyFont="1" applyBorder="1" applyAlignment="1">
      <alignment horizontal="right" vertical="center" shrinkToFit="1"/>
    </xf>
    <xf numFmtId="40" fontId="0" fillId="0" borderId="19" xfId="1" applyNumberFormat="1" applyFont="1" applyBorder="1" applyAlignment="1">
      <alignment horizontal="right" vertical="center" shrinkToFit="1"/>
    </xf>
    <xf numFmtId="0" fontId="0" fillId="0" borderId="19" xfId="0" applyFont="1" applyBorder="1" applyAlignment="1">
      <alignment horizontal="center" vertical="center"/>
    </xf>
    <xf numFmtId="0" fontId="22" fillId="0" borderId="20" xfId="0" applyFont="1" applyBorder="1" applyAlignment="1">
      <alignment vertical="center" shrinkToFit="1"/>
    </xf>
    <xf numFmtId="0" fontId="22" fillId="0" borderId="20" xfId="0" applyFont="1" applyBorder="1" applyAlignment="1">
      <alignment horizontal="right" vertical="center" shrinkToFit="1"/>
    </xf>
    <xf numFmtId="40" fontId="0" fillId="0" borderId="20" xfId="1" applyNumberFormat="1" applyFont="1" applyBorder="1" applyAlignment="1">
      <alignment horizontal="right" vertical="center" shrinkToFit="1"/>
    </xf>
    <xf numFmtId="0" fontId="0" fillId="0" borderId="20" xfId="0" applyFont="1" applyBorder="1" applyAlignment="1">
      <alignment horizontal="center" vertical="center"/>
    </xf>
    <xf numFmtId="0" fontId="0" fillId="0" borderId="9" xfId="0" applyBorder="1" applyAlignment="1">
      <alignment vertical="center" shrinkToFit="1"/>
    </xf>
    <xf numFmtId="0" fontId="0" fillId="0" borderId="9" xfId="0" applyBorder="1" applyAlignment="1">
      <alignment horizontal="right" vertical="center" shrinkToFit="1"/>
    </xf>
    <xf numFmtId="0" fontId="6" fillId="0" borderId="0" xfId="0" applyFont="1">
      <alignment vertical="center"/>
    </xf>
    <xf numFmtId="0" fontId="14" fillId="0" borderId="0" xfId="2" applyAlignment="1">
      <alignment vertical="center" shrinkToFit="1"/>
    </xf>
    <xf numFmtId="0" fontId="0" fillId="0" borderId="9" xfId="0" applyBorder="1" applyAlignment="1">
      <alignment horizontal="center" vertical="center" shrinkToFit="1"/>
    </xf>
    <xf numFmtId="0" fontId="7" fillId="7" borderId="9" xfId="0" applyFont="1" applyFill="1" applyBorder="1" applyAlignment="1">
      <alignment horizontal="center" vertical="center"/>
    </xf>
    <xf numFmtId="179" fontId="7" fillId="9" borderId="9" xfId="0" applyNumberFormat="1" applyFont="1" applyFill="1" applyBorder="1" applyAlignment="1">
      <alignment vertical="center" shrinkToFit="1"/>
    </xf>
    <xf numFmtId="0" fontId="7" fillId="0" borderId="6" xfId="0" applyFont="1" applyBorder="1" applyAlignment="1" applyProtection="1">
      <alignment vertical="center"/>
      <protection locked="0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49" fontId="6" fillId="0" borderId="21" xfId="0" applyNumberFormat="1" applyFont="1" applyBorder="1" applyAlignment="1">
      <alignment horizontal="center" vertical="center" shrinkToFit="1"/>
    </xf>
    <xf numFmtId="20" fontId="6" fillId="0" borderId="21" xfId="0" applyNumberFormat="1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14">
    <dxf>
      <fill>
        <patternFill>
          <bgColor rgb="FFFFE6FF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rgb="FFFFE6FF"/>
        </patternFill>
      </fill>
    </dxf>
    <dxf>
      <fill>
        <patternFill>
          <bgColor theme="9" tint="0.79998168889431442"/>
        </patternFill>
      </fill>
    </dxf>
    <dxf>
      <font>
        <color theme="0"/>
      </font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ill>
        <patternFill>
          <bgColor rgb="FFFFE6FF"/>
        </patternFill>
      </fill>
    </dxf>
    <dxf>
      <fill>
        <patternFill>
          <bgColor theme="4" tint="0.79998168889431442"/>
        </patternFill>
      </fill>
    </dxf>
    <dxf>
      <font>
        <color auto="1"/>
      </font>
      <fill>
        <patternFill>
          <bgColor rgb="FFFFE6FF"/>
        </patternFill>
      </fill>
    </dxf>
    <dxf>
      <fill>
        <patternFill>
          <bgColor theme="9" tint="0.79998168889431442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FE6FF"/>
      <color rgb="FFCCECFF"/>
      <color rgb="FF0000FF"/>
      <color rgb="FF99CC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siland.jp/" TargetMode="External"/><Relationship Id="rId2" Type="http://schemas.openxmlformats.org/officeDocument/2006/relationships/hyperlink" Target="http://jg-rider.com/note/archives/665" TargetMode="External"/><Relationship Id="rId1" Type="http://schemas.openxmlformats.org/officeDocument/2006/relationships/hyperlink" Target="http://jg-rider.com/note/archives/823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addinbox.sakura.ne.jp/holiday_topic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H44"/>
  <sheetViews>
    <sheetView showGridLines="0" workbookViewId="0">
      <selection activeCell="F8" sqref="F8"/>
    </sheetView>
  </sheetViews>
  <sheetFormatPr defaultColWidth="8.88671875" defaultRowHeight="18" customHeight="1"/>
  <cols>
    <col min="1" max="1" width="3.109375" style="55" customWidth="1"/>
    <col min="2" max="4" width="10.77734375" style="55" customWidth="1"/>
    <col min="5" max="6" width="12.77734375" style="55" customWidth="1"/>
    <col min="7" max="256" width="10.77734375" style="55" customWidth="1"/>
    <col min="257" max="16384" width="8.88671875" style="55"/>
  </cols>
  <sheetData>
    <row r="1" spans="2:7" ht="18" customHeight="1">
      <c r="B1" s="55" t="s">
        <v>41</v>
      </c>
      <c r="E1" s="83"/>
    </row>
    <row r="2" spans="2:7" ht="8.4" customHeight="1"/>
    <row r="3" spans="2:7" ht="18" customHeight="1">
      <c r="B3" s="28" t="s">
        <v>30</v>
      </c>
      <c r="C3" s="28" t="s">
        <v>28</v>
      </c>
      <c r="D3" s="28" t="s">
        <v>29</v>
      </c>
      <c r="E3" s="56" t="s">
        <v>29</v>
      </c>
      <c r="F3" s="56" t="s">
        <v>31</v>
      </c>
      <c r="G3" s="56" t="s">
        <v>32</v>
      </c>
    </row>
    <row r="4" spans="2:7" ht="18" customHeight="1">
      <c r="B4" s="57">
        <v>2022</v>
      </c>
      <c r="C4" s="57">
        <v>12</v>
      </c>
      <c r="D4" s="57">
        <v>1</v>
      </c>
      <c r="E4" s="58">
        <f>DATE(B4,C4,D4)</f>
        <v>44896</v>
      </c>
      <c r="F4" s="58">
        <f>DATE(B4,C4+1,D4-1)</f>
        <v>44926</v>
      </c>
      <c r="G4" s="59">
        <f>F4-E4+1</f>
        <v>31</v>
      </c>
    </row>
    <row r="6" spans="2:7" ht="18" customHeight="1">
      <c r="B6" s="29" t="s">
        <v>35</v>
      </c>
      <c r="C6" s="30"/>
      <c r="D6" s="31"/>
    </row>
    <row r="7" spans="2:7" ht="18" customHeight="1">
      <c r="B7" s="132" t="s">
        <v>51</v>
      </c>
      <c r="C7" s="133"/>
      <c r="D7" s="134"/>
    </row>
    <row r="9" spans="2:7" ht="18" customHeight="1">
      <c r="B9" s="53" t="s">
        <v>6</v>
      </c>
      <c r="C9" s="53" t="s">
        <v>7</v>
      </c>
    </row>
    <row r="10" spans="2:7" ht="18" customHeight="1">
      <c r="B10" s="57" t="s">
        <v>1</v>
      </c>
      <c r="C10" s="57" t="s">
        <v>0</v>
      </c>
    </row>
    <row r="12" spans="2:7" ht="18" customHeight="1">
      <c r="B12" s="55" t="s">
        <v>42</v>
      </c>
    </row>
    <row r="13" spans="2:7" ht="18" customHeight="1">
      <c r="B13" s="60" t="s">
        <v>43</v>
      </c>
      <c r="C13" s="61">
        <v>0</v>
      </c>
      <c r="D13" s="62"/>
      <c r="E13" s="55" t="s">
        <v>48</v>
      </c>
    </row>
    <row r="17" spans="1:8" ht="18" customHeight="1">
      <c r="A17"/>
      <c r="B17" s="127" t="s">
        <v>63</v>
      </c>
      <c r="C17"/>
      <c r="D17"/>
      <c r="E17"/>
      <c r="F17"/>
      <c r="G17"/>
      <c r="H17"/>
    </row>
    <row r="18" spans="1:8" ht="18" customHeight="1">
      <c r="A18">
        <v>1</v>
      </c>
      <c r="B18" t="s">
        <v>64</v>
      </c>
      <c r="C18"/>
      <c r="D18"/>
      <c r="E18"/>
      <c r="F18"/>
      <c r="G18"/>
      <c r="H18"/>
    </row>
    <row r="19" spans="1:8" ht="18" customHeight="1">
      <c r="A19"/>
      <c r="B19" t="s">
        <v>65</v>
      </c>
      <c r="C19"/>
      <c r="D19"/>
      <c r="E19"/>
      <c r="F19"/>
      <c r="G19"/>
      <c r="H19"/>
    </row>
    <row r="20" spans="1:8" ht="18" customHeight="1">
      <c r="A20"/>
      <c r="B20"/>
      <c r="C20"/>
      <c r="D20"/>
      <c r="E20"/>
      <c r="F20"/>
      <c r="G20"/>
      <c r="H20"/>
    </row>
    <row r="21" spans="1:8" ht="18" customHeight="1">
      <c r="A21">
        <v>2</v>
      </c>
      <c r="B21" t="s">
        <v>83</v>
      </c>
      <c r="C21"/>
      <c r="D21"/>
      <c r="E21"/>
      <c r="F21"/>
      <c r="G21"/>
      <c r="H21"/>
    </row>
    <row r="22" spans="1:8" ht="18" customHeight="1">
      <c r="A22"/>
      <c r="B22" t="s">
        <v>66</v>
      </c>
      <c r="C22"/>
      <c r="D22"/>
      <c r="E22"/>
      <c r="F22"/>
      <c r="G22"/>
      <c r="H22"/>
    </row>
    <row r="23" spans="1:8" ht="18" customHeight="1">
      <c r="A23"/>
      <c r="B23" t="s">
        <v>73</v>
      </c>
      <c r="C23"/>
      <c r="D23"/>
      <c r="E23"/>
      <c r="F23"/>
      <c r="G23"/>
      <c r="H23"/>
    </row>
    <row r="24" spans="1:8" ht="18" customHeight="1">
      <c r="A24"/>
      <c r="B24"/>
      <c r="C24"/>
      <c r="D24"/>
      <c r="E24"/>
      <c r="F24"/>
      <c r="G24"/>
      <c r="H24"/>
    </row>
    <row r="25" spans="1:8" ht="18" customHeight="1">
      <c r="A25">
        <v>3</v>
      </c>
      <c r="B25" t="s">
        <v>82</v>
      </c>
      <c r="C25"/>
      <c r="D25"/>
      <c r="E25"/>
      <c r="F25"/>
      <c r="G25"/>
      <c r="H25"/>
    </row>
    <row r="26" spans="1:8" ht="18" customHeight="1">
      <c r="A26"/>
      <c r="B26" t="s">
        <v>81</v>
      </c>
      <c r="C26"/>
      <c r="D26"/>
      <c r="E26"/>
      <c r="F26"/>
      <c r="G26"/>
      <c r="H26"/>
    </row>
    <row r="27" spans="1:8" ht="18" customHeight="1">
      <c r="A27"/>
      <c r="B27"/>
      <c r="C27"/>
      <c r="D27"/>
      <c r="E27"/>
      <c r="F27"/>
      <c r="G27"/>
      <c r="H27"/>
    </row>
    <row r="28" spans="1:8" ht="18" customHeight="1">
      <c r="A28">
        <v>4</v>
      </c>
      <c r="B28" t="s">
        <v>84</v>
      </c>
      <c r="C28"/>
      <c r="D28"/>
      <c r="E28"/>
      <c r="F28"/>
      <c r="G28"/>
      <c r="H28"/>
    </row>
    <row r="29" spans="1:8" ht="18" customHeight="1">
      <c r="A29"/>
      <c r="B29" t="s">
        <v>67</v>
      </c>
      <c r="C29"/>
      <c r="D29"/>
      <c r="E29"/>
      <c r="F29"/>
      <c r="G29"/>
      <c r="H29"/>
    </row>
    <row r="30" spans="1:8" ht="18" customHeight="1">
      <c r="A30"/>
      <c r="B30"/>
      <c r="C30"/>
      <c r="D30"/>
      <c r="E30"/>
      <c r="F30"/>
      <c r="G30"/>
      <c r="H30"/>
    </row>
    <row r="31" spans="1:8" ht="18" customHeight="1">
      <c r="A31">
        <v>5</v>
      </c>
      <c r="B31" t="s">
        <v>85</v>
      </c>
      <c r="C31"/>
      <c r="D31"/>
      <c r="E31"/>
      <c r="F31"/>
      <c r="G31"/>
      <c r="H31"/>
    </row>
    <row r="32" spans="1:8" ht="18" customHeight="1">
      <c r="A32"/>
      <c r="B32"/>
      <c r="C32"/>
      <c r="D32"/>
      <c r="E32"/>
      <c r="F32"/>
      <c r="G32"/>
      <c r="H32"/>
    </row>
    <row r="33" spans="1:8" ht="18" customHeight="1">
      <c r="A33">
        <v>6</v>
      </c>
      <c r="B33" t="s">
        <v>68</v>
      </c>
      <c r="C33"/>
      <c r="D33"/>
      <c r="E33"/>
      <c r="F33"/>
      <c r="G33"/>
      <c r="H33"/>
    </row>
    <row r="34" spans="1:8" ht="18" customHeight="1">
      <c r="A34"/>
      <c r="B34" s="83" t="s">
        <v>74</v>
      </c>
      <c r="C34"/>
      <c r="D34"/>
      <c r="E34"/>
      <c r="F34"/>
      <c r="G34"/>
      <c r="H34"/>
    </row>
    <row r="35" spans="1:8" ht="18" customHeight="1">
      <c r="A35"/>
      <c r="B35" s="83" t="s">
        <v>75</v>
      </c>
      <c r="C35"/>
      <c r="D35"/>
      <c r="E35"/>
      <c r="F35"/>
      <c r="G35"/>
      <c r="H35"/>
    </row>
    <row r="36" spans="1:8" ht="18" customHeight="1">
      <c r="A36"/>
      <c r="B36"/>
      <c r="C36"/>
      <c r="D36"/>
      <c r="E36"/>
      <c r="F36"/>
      <c r="G36"/>
      <c r="H36"/>
    </row>
    <row r="37" spans="1:8" ht="18" customHeight="1">
      <c r="A37"/>
      <c r="B37" s="127" t="s">
        <v>76</v>
      </c>
      <c r="C37"/>
      <c r="D37"/>
      <c r="E37"/>
      <c r="F37"/>
      <c r="G37"/>
      <c r="H37"/>
    </row>
    <row r="38" spans="1:8" ht="18" customHeight="1">
      <c r="A38"/>
      <c r="B38" t="s">
        <v>69</v>
      </c>
      <c r="C38"/>
      <c r="D38"/>
      <c r="E38"/>
      <c r="F38"/>
      <c r="G38"/>
      <c r="H38"/>
    </row>
    <row r="39" spans="1:8" ht="18" customHeight="1">
      <c r="A39"/>
      <c r="B39" t="s">
        <v>70</v>
      </c>
      <c r="C39"/>
      <c r="D39"/>
      <c r="E39"/>
      <c r="F39"/>
      <c r="G39"/>
      <c r="H39"/>
    </row>
    <row r="40" spans="1:8" ht="18" customHeight="1">
      <c r="A40"/>
      <c r="B40" t="s">
        <v>86</v>
      </c>
      <c r="C40"/>
      <c r="D40"/>
      <c r="E40"/>
      <c r="F40"/>
      <c r="G40"/>
      <c r="H40"/>
    </row>
    <row r="41" spans="1:8" ht="18" customHeight="1">
      <c r="A41"/>
      <c r="B41" t="s">
        <v>77</v>
      </c>
      <c r="C41"/>
      <c r="D41"/>
      <c r="E41"/>
      <c r="F41"/>
      <c r="G41"/>
      <c r="H41"/>
    </row>
    <row r="42" spans="1:8" ht="18" customHeight="1">
      <c r="A42"/>
      <c r="B42"/>
      <c r="C42"/>
      <c r="D42"/>
      <c r="E42"/>
      <c r="F42"/>
      <c r="G42"/>
      <c r="H42"/>
    </row>
    <row r="43" spans="1:8" ht="18" customHeight="1">
      <c r="A43"/>
      <c r="B43" t="s">
        <v>71</v>
      </c>
      <c r="C43"/>
      <c r="D43"/>
      <c r="E43"/>
      <c r="F43"/>
      <c r="G43"/>
      <c r="H43"/>
    </row>
    <row r="44" spans="1:8" ht="18" customHeight="1">
      <c r="A44"/>
      <c r="B44" s="83" t="s">
        <v>72</v>
      </c>
      <c r="C44"/>
      <c r="D44"/>
      <c r="E44"/>
      <c r="F44"/>
      <c r="G44"/>
      <c r="H44"/>
    </row>
  </sheetData>
  <sheetProtection sheet="1" objects="1" scenarios="1" formatCells="0" autoFilter="0"/>
  <mergeCells count="1">
    <mergeCell ref="B7:D7"/>
  </mergeCells>
  <phoneticPr fontId="2"/>
  <dataValidations count="2">
    <dataValidation type="list" allowBlank="1" showInputMessage="1" showErrorMessage="1" sqref="B10:C10">
      <formula1>"日,月,火,水,木,金,土"</formula1>
    </dataValidation>
    <dataValidation imeMode="off" allowBlank="1" showInputMessage="1" showErrorMessage="1" sqref="B4:D4"/>
  </dataValidations>
  <hyperlinks>
    <hyperlink ref="B34" r:id="rId1"/>
    <hyperlink ref="B35" r:id="rId2"/>
    <hyperlink ref="B44" r:id="rId3"/>
  </hyperlinks>
  <pageMargins left="0.51181102362204722" right="0.31496062992125984" top="0.55118110236220474" bottom="0.55118110236220474" header="0.31496062992125984" footer="0.31496062992125984"/>
  <pageSetup paperSize="9" orientation="landscape" horizontalDpi="0" verticalDpi="0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0.79998168889431442"/>
    <pageSetUpPr fitToPage="1"/>
  </sheetPr>
  <dimension ref="A1:AG73"/>
  <sheetViews>
    <sheetView showGridLines="0" showZeros="0" zoomScale="75" zoomScaleNormal="75" workbookViewId="0">
      <pane ySplit="7" topLeftCell="A8" activePane="bottomLeft" state="frozen"/>
      <selection pane="bottomLeft" activeCell="C28" sqref="C28:D28"/>
    </sheetView>
  </sheetViews>
  <sheetFormatPr defaultRowHeight="24" customHeight="1"/>
  <cols>
    <col min="1" max="1" width="4.77734375" customWidth="1"/>
    <col min="2" max="2" width="16.77734375" customWidth="1"/>
    <col min="3" max="33" width="9.77734375" customWidth="1"/>
  </cols>
  <sheetData>
    <row r="1" spans="1:33" ht="13.2">
      <c r="A1" s="39"/>
      <c r="B1" s="128"/>
      <c r="C1" s="19" t="s">
        <v>9</v>
      </c>
      <c r="D1" s="17"/>
    </row>
    <row r="2" spans="1:33" ht="13.2">
      <c r="A2" s="39"/>
      <c r="B2" s="40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7.95" customHeight="1">
      <c r="A3" s="39"/>
      <c r="B3" s="39"/>
    </row>
    <row r="4" spans="1:33" ht="30.75" customHeight="1">
      <c r="A4" s="32" t="str">
        <f>基本設定!B7 &amp;" 　"&amp;TEXT(開始日,"yyyy年m月度")</f>
        <v>シフト表 　2022年12月度</v>
      </c>
      <c r="B4" s="18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</row>
    <row r="5" spans="1:33" ht="9" customHeight="1"/>
    <row r="6" spans="1:33" ht="22.2" customHeight="1">
      <c r="A6" s="52"/>
      <c r="B6" s="52"/>
      <c r="C6" s="92">
        <f>開始日</f>
        <v>44896</v>
      </c>
      <c r="D6" s="92">
        <f>C6+1</f>
        <v>44897</v>
      </c>
      <c r="E6" s="92">
        <f t="shared" ref="E6:AG6" si="0">D6+1</f>
        <v>44898</v>
      </c>
      <c r="F6" s="92">
        <f t="shared" si="0"/>
        <v>44899</v>
      </c>
      <c r="G6" s="92">
        <f t="shared" si="0"/>
        <v>44900</v>
      </c>
      <c r="H6" s="92">
        <f t="shared" si="0"/>
        <v>44901</v>
      </c>
      <c r="I6" s="92">
        <f t="shared" si="0"/>
        <v>44902</v>
      </c>
      <c r="J6" s="92">
        <f t="shared" si="0"/>
        <v>44903</v>
      </c>
      <c r="K6" s="92">
        <f t="shared" si="0"/>
        <v>44904</v>
      </c>
      <c r="L6" s="92">
        <f t="shared" si="0"/>
        <v>44905</v>
      </c>
      <c r="M6" s="92">
        <f t="shared" si="0"/>
        <v>44906</v>
      </c>
      <c r="N6" s="92">
        <f t="shared" si="0"/>
        <v>44907</v>
      </c>
      <c r="O6" s="92">
        <f t="shared" si="0"/>
        <v>44908</v>
      </c>
      <c r="P6" s="92">
        <f t="shared" si="0"/>
        <v>44909</v>
      </c>
      <c r="Q6" s="92">
        <f t="shared" si="0"/>
        <v>44910</v>
      </c>
      <c r="R6" s="92">
        <f t="shared" si="0"/>
        <v>44911</v>
      </c>
      <c r="S6" s="92">
        <f t="shared" si="0"/>
        <v>44912</v>
      </c>
      <c r="T6" s="92">
        <f t="shared" si="0"/>
        <v>44913</v>
      </c>
      <c r="U6" s="92">
        <f t="shared" si="0"/>
        <v>44914</v>
      </c>
      <c r="V6" s="92">
        <f t="shared" si="0"/>
        <v>44915</v>
      </c>
      <c r="W6" s="92">
        <f t="shared" si="0"/>
        <v>44916</v>
      </c>
      <c r="X6" s="92">
        <f t="shared" si="0"/>
        <v>44917</v>
      </c>
      <c r="Y6" s="92">
        <f t="shared" si="0"/>
        <v>44918</v>
      </c>
      <c r="Z6" s="92">
        <f t="shared" si="0"/>
        <v>44919</v>
      </c>
      <c r="AA6" s="92">
        <f t="shared" si="0"/>
        <v>44920</v>
      </c>
      <c r="AB6" s="92">
        <f t="shared" si="0"/>
        <v>44921</v>
      </c>
      <c r="AC6" s="92">
        <f t="shared" si="0"/>
        <v>44922</v>
      </c>
      <c r="AD6" s="92">
        <f t="shared" si="0"/>
        <v>44923</v>
      </c>
      <c r="AE6" s="92">
        <f t="shared" si="0"/>
        <v>44924</v>
      </c>
      <c r="AF6" s="92">
        <f t="shared" si="0"/>
        <v>44925</v>
      </c>
      <c r="AG6" s="92">
        <f t="shared" si="0"/>
        <v>44926</v>
      </c>
    </row>
    <row r="7" spans="1:33" ht="18" customHeight="1" thickBot="1">
      <c r="A7" s="63" t="s">
        <v>8</v>
      </c>
      <c r="B7" s="63" t="s">
        <v>33</v>
      </c>
      <c r="C7" s="112" t="str">
        <f>TEXT(C6,"aaa")</f>
        <v>木</v>
      </c>
      <c r="D7" s="112" t="str">
        <f t="shared" ref="D7:AG7" si="1">TEXT(D6,"aaa")</f>
        <v>金</v>
      </c>
      <c r="E7" s="112" t="str">
        <f t="shared" si="1"/>
        <v>土</v>
      </c>
      <c r="F7" s="112" t="str">
        <f t="shared" si="1"/>
        <v>日</v>
      </c>
      <c r="G7" s="112" t="str">
        <f t="shared" si="1"/>
        <v>月</v>
      </c>
      <c r="H7" s="112" t="str">
        <f t="shared" si="1"/>
        <v>火</v>
      </c>
      <c r="I7" s="112" t="str">
        <f t="shared" si="1"/>
        <v>水</v>
      </c>
      <c r="J7" s="112" t="str">
        <f t="shared" si="1"/>
        <v>木</v>
      </c>
      <c r="K7" s="112" t="str">
        <f t="shared" si="1"/>
        <v>金</v>
      </c>
      <c r="L7" s="112" t="str">
        <f t="shared" si="1"/>
        <v>土</v>
      </c>
      <c r="M7" s="112" t="str">
        <f t="shared" si="1"/>
        <v>日</v>
      </c>
      <c r="N7" s="112" t="str">
        <f t="shared" si="1"/>
        <v>月</v>
      </c>
      <c r="O7" s="112" t="str">
        <f t="shared" si="1"/>
        <v>火</v>
      </c>
      <c r="P7" s="112" t="str">
        <f t="shared" si="1"/>
        <v>水</v>
      </c>
      <c r="Q7" s="112" t="str">
        <f t="shared" si="1"/>
        <v>木</v>
      </c>
      <c r="R7" s="112" t="str">
        <f t="shared" si="1"/>
        <v>金</v>
      </c>
      <c r="S7" s="112" t="str">
        <f t="shared" si="1"/>
        <v>土</v>
      </c>
      <c r="T7" s="112" t="str">
        <f t="shared" si="1"/>
        <v>日</v>
      </c>
      <c r="U7" s="112" t="str">
        <f t="shared" si="1"/>
        <v>月</v>
      </c>
      <c r="V7" s="112" t="str">
        <f t="shared" si="1"/>
        <v>火</v>
      </c>
      <c r="W7" s="112" t="str">
        <f t="shared" si="1"/>
        <v>水</v>
      </c>
      <c r="X7" s="112" t="str">
        <f t="shared" si="1"/>
        <v>木</v>
      </c>
      <c r="Y7" s="112" t="str">
        <f t="shared" si="1"/>
        <v>金</v>
      </c>
      <c r="Z7" s="112" t="str">
        <f t="shared" si="1"/>
        <v>土</v>
      </c>
      <c r="AA7" s="112" t="str">
        <f t="shared" si="1"/>
        <v>日</v>
      </c>
      <c r="AB7" s="112" t="str">
        <f t="shared" si="1"/>
        <v>月</v>
      </c>
      <c r="AC7" s="112" t="str">
        <f t="shared" si="1"/>
        <v>火</v>
      </c>
      <c r="AD7" s="112" t="str">
        <f t="shared" si="1"/>
        <v>水</v>
      </c>
      <c r="AE7" s="112" t="str">
        <f t="shared" si="1"/>
        <v>木</v>
      </c>
      <c r="AF7" s="112" t="str">
        <f t="shared" si="1"/>
        <v>金</v>
      </c>
      <c r="AG7" s="112" t="str">
        <f t="shared" si="1"/>
        <v>土</v>
      </c>
    </row>
    <row r="8" spans="1:33" s="16" customFormat="1" ht="15" customHeight="1" thickTop="1">
      <c r="A8" s="93"/>
      <c r="B8" s="85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</row>
    <row r="9" spans="1:33" s="16" customFormat="1" ht="24" customHeight="1">
      <c r="A9" s="94">
        <v>1</v>
      </c>
      <c r="B9" s="97" t="s">
        <v>109</v>
      </c>
      <c r="C9" s="84" t="s">
        <v>39</v>
      </c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</row>
    <row r="10" spans="1:33" s="16" customFormat="1" ht="15" customHeight="1">
      <c r="A10" s="95"/>
      <c r="B10" s="87"/>
      <c r="C10" s="88" t="str">
        <f>IFERROR(VLOOKUP(C9,勤務表,2,0),"")</f>
        <v>0:00-7:00</v>
      </c>
      <c r="D10" s="89" t="str">
        <f t="shared" ref="D10:AG10" si="2">IFERROR(VLOOKUP(D9,勤務表,2,0),"")</f>
        <v/>
      </c>
      <c r="E10" s="89" t="str">
        <f t="shared" si="2"/>
        <v/>
      </c>
      <c r="F10" s="89" t="str">
        <f t="shared" si="2"/>
        <v/>
      </c>
      <c r="G10" s="89" t="str">
        <f t="shared" si="2"/>
        <v/>
      </c>
      <c r="H10" s="89" t="str">
        <f t="shared" si="2"/>
        <v/>
      </c>
      <c r="I10" s="89" t="str">
        <f t="shared" si="2"/>
        <v/>
      </c>
      <c r="J10" s="89" t="str">
        <f t="shared" si="2"/>
        <v/>
      </c>
      <c r="K10" s="89" t="str">
        <f t="shared" si="2"/>
        <v/>
      </c>
      <c r="L10" s="89" t="str">
        <f t="shared" si="2"/>
        <v/>
      </c>
      <c r="M10" s="89" t="str">
        <f t="shared" si="2"/>
        <v/>
      </c>
      <c r="N10" s="89" t="str">
        <f t="shared" si="2"/>
        <v/>
      </c>
      <c r="O10" s="89" t="str">
        <f t="shared" si="2"/>
        <v/>
      </c>
      <c r="P10" s="89" t="str">
        <f t="shared" si="2"/>
        <v/>
      </c>
      <c r="Q10" s="89" t="str">
        <f t="shared" si="2"/>
        <v/>
      </c>
      <c r="R10" s="89" t="str">
        <f t="shared" si="2"/>
        <v/>
      </c>
      <c r="S10" s="89" t="str">
        <f t="shared" si="2"/>
        <v/>
      </c>
      <c r="T10" s="89" t="str">
        <f t="shared" si="2"/>
        <v/>
      </c>
      <c r="U10" s="89" t="str">
        <f t="shared" si="2"/>
        <v/>
      </c>
      <c r="V10" s="89" t="str">
        <f t="shared" si="2"/>
        <v/>
      </c>
      <c r="W10" s="89" t="str">
        <f t="shared" si="2"/>
        <v/>
      </c>
      <c r="X10" s="89" t="str">
        <f t="shared" si="2"/>
        <v/>
      </c>
      <c r="Y10" s="89" t="str">
        <f t="shared" si="2"/>
        <v/>
      </c>
      <c r="Z10" s="89" t="str">
        <f t="shared" si="2"/>
        <v/>
      </c>
      <c r="AA10" s="89" t="str">
        <f t="shared" si="2"/>
        <v/>
      </c>
      <c r="AB10" s="89" t="str">
        <f t="shared" si="2"/>
        <v/>
      </c>
      <c r="AC10" s="89" t="str">
        <f t="shared" si="2"/>
        <v/>
      </c>
      <c r="AD10" s="89" t="str">
        <f t="shared" si="2"/>
        <v/>
      </c>
      <c r="AE10" s="89" t="str">
        <f t="shared" si="2"/>
        <v/>
      </c>
      <c r="AF10" s="89" t="str">
        <f t="shared" si="2"/>
        <v/>
      </c>
      <c r="AG10" s="89" t="str">
        <f t="shared" si="2"/>
        <v/>
      </c>
    </row>
    <row r="11" spans="1:33" s="16" customFormat="1" ht="15" customHeight="1">
      <c r="A11" s="96"/>
      <c r="B11" s="90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</row>
    <row r="12" spans="1:33" s="16" customFormat="1" ht="24" customHeight="1">
      <c r="A12" s="94">
        <f>A9+1</f>
        <v>2</v>
      </c>
      <c r="B12" s="97" t="s">
        <v>110</v>
      </c>
      <c r="C12" s="84" t="s">
        <v>104</v>
      </c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</row>
    <row r="13" spans="1:33" s="16" customFormat="1" ht="15" customHeight="1">
      <c r="A13" s="95"/>
      <c r="B13" s="87"/>
      <c r="C13" s="88" t="str">
        <f>IFERROR(VLOOKUP(C12,勤務表,2,0),"")</f>
        <v>7:00-12:00</v>
      </c>
      <c r="D13" s="89" t="str">
        <f t="shared" ref="D13" si="3">IFERROR(VLOOKUP(D12,勤務表,2,0),"")</f>
        <v/>
      </c>
      <c r="E13" s="89" t="str">
        <f t="shared" ref="E13" si="4">IFERROR(VLOOKUP(E12,勤務表,2,0),"")</f>
        <v/>
      </c>
      <c r="F13" s="89" t="str">
        <f t="shared" ref="F13" si="5">IFERROR(VLOOKUP(F12,勤務表,2,0),"")</f>
        <v/>
      </c>
      <c r="G13" s="89" t="str">
        <f t="shared" ref="G13" si="6">IFERROR(VLOOKUP(G12,勤務表,2,0),"")</f>
        <v/>
      </c>
      <c r="H13" s="89" t="str">
        <f t="shared" ref="H13" si="7">IFERROR(VLOOKUP(H12,勤務表,2,0),"")</f>
        <v/>
      </c>
      <c r="I13" s="89" t="str">
        <f t="shared" ref="I13" si="8">IFERROR(VLOOKUP(I12,勤務表,2,0),"")</f>
        <v/>
      </c>
      <c r="J13" s="89" t="str">
        <f t="shared" ref="J13" si="9">IFERROR(VLOOKUP(J12,勤務表,2,0),"")</f>
        <v/>
      </c>
      <c r="K13" s="89" t="str">
        <f t="shared" ref="K13" si="10">IFERROR(VLOOKUP(K12,勤務表,2,0),"")</f>
        <v/>
      </c>
      <c r="L13" s="89" t="str">
        <f t="shared" ref="L13" si="11">IFERROR(VLOOKUP(L12,勤務表,2,0),"")</f>
        <v/>
      </c>
      <c r="M13" s="89" t="str">
        <f t="shared" ref="M13" si="12">IFERROR(VLOOKUP(M12,勤務表,2,0),"")</f>
        <v/>
      </c>
      <c r="N13" s="89" t="str">
        <f t="shared" ref="N13" si="13">IFERROR(VLOOKUP(N12,勤務表,2,0),"")</f>
        <v/>
      </c>
      <c r="O13" s="89" t="str">
        <f t="shared" ref="O13" si="14">IFERROR(VLOOKUP(O12,勤務表,2,0),"")</f>
        <v/>
      </c>
      <c r="P13" s="89" t="str">
        <f t="shared" ref="P13" si="15">IFERROR(VLOOKUP(P12,勤務表,2,0),"")</f>
        <v/>
      </c>
      <c r="Q13" s="89" t="str">
        <f t="shared" ref="Q13" si="16">IFERROR(VLOOKUP(Q12,勤務表,2,0),"")</f>
        <v/>
      </c>
      <c r="R13" s="89" t="str">
        <f t="shared" ref="R13" si="17">IFERROR(VLOOKUP(R12,勤務表,2,0),"")</f>
        <v/>
      </c>
      <c r="S13" s="89" t="str">
        <f t="shared" ref="S13" si="18">IFERROR(VLOOKUP(S12,勤務表,2,0),"")</f>
        <v/>
      </c>
      <c r="T13" s="89" t="str">
        <f t="shared" ref="T13" si="19">IFERROR(VLOOKUP(T12,勤務表,2,0),"")</f>
        <v/>
      </c>
      <c r="U13" s="89" t="str">
        <f t="shared" ref="U13" si="20">IFERROR(VLOOKUP(U12,勤務表,2,0),"")</f>
        <v/>
      </c>
      <c r="V13" s="89" t="str">
        <f t="shared" ref="V13" si="21">IFERROR(VLOOKUP(V12,勤務表,2,0),"")</f>
        <v/>
      </c>
      <c r="W13" s="89" t="str">
        <f t="shared" ref="W13" si="22">IFERROR(VLOOKUP(W12,勤務表,2,0),"")</f>
        <v/>
      </c>
      <c r="X13" s="89" t="str">
        <f t="shared" ref="X13" si="23">IFERROR(VLOOKUP(X12,勤務表,2,0),"")</f>
        <v/>
      </c>
      <c r="Y13" s="89" t="str">
        <f t="shared" ref="Y13" si="24">IFERROR(VLOOKUP(Y12,勤務表,2,0),"")</f>
        <v/>
      </c>
      <c r="Z13" s="89" t="str">
        <f t="shared" ref="Z13" si="25">IFERROR(VLOOKUP(Z12,勤務表,2,0),"")</f>
        <v/>
      </c>
      <c r="AA13" s="89" t="str">
        <f t="shared" ref="AA13" si="26">IFERROR(VLOOKUP(AA12,勤務表,2,0),"")</f>
        <v/>
      </c>
      <c r="AB13" s="89" t="str">
        <f t="shared" ref="AB13" si="27">IFERROR(VLOOKUP(AB12,勤務表,2,0),"")</f>
        <v/>
      </c>
      <c r="AC13" s="89" t="str">
        <f t="shared" ref="AC13" si="28">IFERROR(VLOOKUP(AC12,勤務表,2,0),"")</f>
        <v/>
      </c>
      <c r="AD13" s="89" t="str">
        <f t="shared" ref="AD13" si="29">IFERROR(VLOOKUP(AD12,勤務表,2,0),"")</f>
        <v/>
      </c>
      <c r="AE13" s="89" t="str">
        <f t="shared" ref="AE13" si="30">IFERROR(VLOOKUP(AE12,勤務表,2,0),"")</f>
        <v/>
      </c>
      <c r="AF13" s="89" t="str">
        <f t="shared" ref="AF13" si="31">IFERROR(VLOOKUP(AF12,勤務表,2,0),"")</f>
        <v/>
      </c>
      <c r="AG13" s="89" t="str">
        <f t="shared" ref="AG13" si="32">IFERROR(VLOOKUP(AG12,勤務表,2,0),"")</f>
        <v/>
      </c>
    </row>
    <row r="14" spans="1:33" s="16" customFormat="1" ht="15" customHeight="1">
      <c r="A14" s="96"/>
      <c r="B14" s="90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</row>
    <row r="15" spans="1:33" s="16" customFormat="1" ht="24" customHeight="1">
      <c r="A15" s="94">
        <f>A12+1</f>
        <v>3</v>
      </c>
      <c r="B15" s="97" t="s">
        <v>111</v>
      </c>
      <c r="C15" s="84" t="s">
        <v>105</v>
      </c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</row>
    <row r="16" spans="1:33" s="16" customFormat="1" ht="15" customHeight="1">
      <c r="A16" s="95"/>
      <c r="B16" s="87"/>
      <c r="C16" s="88" t="str">
        <f>IFERROR(VLOOKUP(C15,勤務表,2,0),"")</f>
        <v>21:00-24:00</v>
      </c>
      <c r="D16" s="89" t="str">
        <f t="shared" ref="D16" si="33">IFERROR(VLOOKUP(D15,勤務表,2,0),"")</f>
        <v/>
      </c>
      <c r="E16" s="89" t="str">
        <f t="shared" ref="E16" si="34">IFERROR(VLOOKUP(E15,勤務表,2,0),"")</f>
        <v/>
      </c>
      <c r="F16" s="89" t="str">
        <f t="shared" ref="F16" si="35">IFERROR(VLOOKUP(F15,勤務表,2,0),"")</f>
        <v/>
      </c>
      <c r="G16" s="89" t="str">
        <f t="shared" ref="G16" si="36">IFERROR(VLOOKUP(G15,勤務表,2,0),"")</f>
        <v/>
      </c>
      <c r="H16" s="89" t="str">
        <f t="shared" ref="H16" si="37">IFERROR(VLOOKUP(H15,勤務表,2,0),"")</f>
        <v/>
      </c>
      <c r="I16" s="89" t="str">
        <f t="shared" ref="I16" si="38">IFERROR(VLOOKUP(I15,勤務表,2,0),"")</f>
        <v/>
      </c>
      <c r="J16" s="89" t="str">
        <f t="shared" ref="J16" si="39">IFERROR(VLOOKUP(J15,勤務表,2,0),"")</f>
        <v/>
      </c>
      <c r="K16" s="89" t="str">
        <f t="shared" ref="K16" si="40">IFERROR(VLOOKUP(K15,勤務表,2,0),"")</f>
        <v/>
      </c>
      <c r="L16" s="89" t="str">
        <f t="shared" ref="L16" si="41">IFERROR(VLOOKUP(L15,勤務表,2,0),"")</f>
        <v/>
      </c>
      <c r="M16" s="89" t="str">
        <f t="shared" ref="M16" si="42">IFERROR(VLOOKUP(M15,勤務表,2,0),"")</f>
        <v/>
      </c>
      <c r="N16" s="89" t="str">
        <f t="shared" ref="N16" si="43">IFERROR(VLOOKUP(N15,勤務表,2,0),"")</f>
        <v/>
      </c>
      <c r="O16" s="89" t="str">
        <f t="shared" ref="O16" si="44">IFERROR(VLOOKUP(O15,勤務表,2,0),"")</f>
        <v/>
      </c>
      <c r="P16" s="89" t="str">
        <f t="shared" ref="P16" si="45">IFERROR(VLOOKUP(P15,勤務表,2,0),"")</f>
        <v/>
      </c>
      <c r="Q16" s="89" t="str">
        <f t="shared" ref="Q16" si="46">IFERROR(VLOOKUP(Q15,勤務表,2,0),"")</f>
        <v/>
      </c>
      <c r="R16" s="89" t="str">
        <f t="shared" ref="R16" si="47">IFERROR(VLOOKUP(R15,勤務表,2,0),"")</f>
        <v/>
      </c>
      <c r="S16" s="89" t="str">
        <f t="shared" ref="S16" si="48">IFERROR(VLOOKUP(S15,勤務表,2,0),"")</f>
        <v/>
      </c>
      <c r="T16" s="89" t="str">
        <f t="shared" ref="T16" si="49">IFERROR(VLOOKUP(T15,勤務表,2,0),"")</f>
        <v/>
      </c>
      <c r="U16" s="89" t="str">
        <f t="shared" ref="U16" si="50">IFERROR(VLOOKUP(U15,勤務表,2,0),"")</f>
        <v/>
      </c>
      <c r="V16" s="89" t="str">
        <f t="shared" ref="V16" si="51">IFERROR(VLOOKUP(V15,勤務表,2,0),"")</f>
        <v/>
      </c>
      <c r="W16" s="89" t="str">
        <f t="shared" ref="W16" si="52">IFERROR(VLOOKUP(W15,勤務表,2,0),"")</f>
        <v/>
      </c>
      <c r="X16" s="89" t="str">
        <f t="shared" ref="X16" si="53">IFERROR(VLOOKUP(X15,勤務表,2,0),"")</f>
        <v/>
      </c>
      <c r="Y16" s="89" t="str">
        <f t="shared" ref="Y16" si="54">IFERROR(VLOOKUP(Y15,勤務表,2,0),"")</f>
        <v/>
      </c>
      <c r="Z16" s="89" t="str">
        <f t="shared" ref="Z16" si="55">IFERROR(VLOOKUP(Z15,勤務表,2,0),"")</f>
        <v/>
      </c>
      <c r="AA16" s="89" t="str">
        <f t="shared" ref="AA16" si="56">IFERROR(VLOOKUP(AA15,勤務表,2,0),"")</f>
        <v/>
      </c>
      <c r="AB16" s="89" t="str">
        <f t="shared" ref="AB16" si="57">IFERROR(VLOOKUP(AB15,勤務表,2,0),"")</f>
        <v/>
      </c>
      <c r="AC16" s="89" t="str">
        <f t="shared" ref="AC16" si="58">IFERROR(VLOOKUP(AC15,勤務表,2,0),"")</f>
        <v/>
      </c>
      <c r="AD16" s="89" t="str">
        <f t="shared" ref="AD16" si="59">IFERROR(VLOOKUP(AD15,勤務表,2,0),"")</f>
        <v/>
      </c>
      <c r="AE16" s="89" t="str">
        <f t="shared" ref="AE16" si="60">IFERROR(VLOOKUP(AE15,勤務表,2,0),"")</f>
        <v/>
      </c>
      <c r="AF16" s="89" t="str">
        <f t="shared" ref="AF16" si="61">IFERROR(VLOOKUP(AF15,勤務表,2,0),"")</f>
        <v/>
      </c>
      <c r="AG16" s="89" t="str">
        <f t="shared" ref="AG16" si="62">IFERROR(VLOOKUP(AG15,勤務表,2,0),"")</f>
        <v/>
      </c>
    </row>
    <row r="17" spans="1:33" s="16" customFormat="1" ht="15" customHeight="1">
      <c r="A17" s="96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</row>
    <row r="18" spans="1:33" s="16" customFormat="1" ht="24" customHeight="1">
      <c r="A18" s="94">
        <f>A15+1</f>
        <v>4</v>
      </c>
      <c r="B18" s="97" t="s">
        <v>112</v>
      </c>
      <c r="C18" s="84" t="s">
        <v>106</v>
      </c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</row>
    <row r="19" spans="1:33" s="16" customFormat="1" ht="15" customHeight="1">
      <c r="A19" s="95"/>
      <c r="B19" s="87"/>
      <c r="C19" s="88" t="str">
        <f>IFERROR(VLOOKUP(C18,勤務表,2,0),"")</f>
        <v>22:00-24:00</v>
      </c>
      <c r="D19" s="89" t="str">
        <f t="shared" ref="D19" si="63">IFERROR(VLOOKUP(D18,勤務表,2,0),"")</f>
        <v/>
      </c>
      <c r="E19" s="89" t="str">
        <f t="shared" ref="E19" si="64">IFERROR(VLOOKUP(E18,勤務表,2,0),"")</f>
        <v/>
      </c>
      <c r="F19" s="89" t="str">
        <f t="shared" ref="F19" si="65">IFERROR(VLOOKUP(F18,勤務表,2,0),"")</f>
        <v/>
      </c>
      <c r="G19" s="89" t="str">
        <f t="shared" ref="G19" si="66">IFERROR(VLOOKUP(G18,勤務表,2,0),"")</f>
        <v/>
      </c>
      <c r="H19" s="89" t="str">
        <f t="shared" ref="H19" si="67">IFERROR(VLOOKUP(H18,勤務表,2,0),"")</f>
        <v/>
      </c>
      <c r="I19" s="89" t="str">
        <f t="shared" ref="I19" si="68">IFERROR(VLOOKUP(I18,勤務表,2,0),"")</f>
        <v/>
      </c>
      <c r="J19" s="89" t="str">
        <f t="shared" ref="J19" si="69">IFERROR(VLOOKUP(J18,勤務表,2,0),"")</f>
        <v/>
      </c>
      <c r="K19" s="89" t="str">
        <f t="shared" ref="K19" si="70">IFERROR(VLOOKUP(K18,勤務表,2,0),"")</f>
        <v/>
      </c>
      <c r="L19" s="89" t="str">
        <f t="shared" ref="L19" si="71">IFERROR(VLOOKUP(L18,勤務表,2,0),"")</f>
        <v/>
      </c>
      <c r="M19" s="89" t="str">
        <f t="shared" ref="M19" si="72">IFERROR(VLOOKUP(M18,勤務表,2,0),"")</f>
        <v/>
      </c>
      <c r="N19" s="89" t="str">
        <f t="shared" ref="N19" si="73">IFERROR(VLOOKUP(N18,勤務表,2,0),"")</f>
        <v/>
      </c>
      <c r="O19" s="89" t="str">
        <f t="shared" ref="O19" si="74">IFERROR(VLOOKUP(O18,勤務表,2,0),"")</f>
        <v/>
      </c>
      <c r="P19" s="89" t="str">
        <f t="shared" ref="P19" si="75">IFERROR(VLOOKUP(P18,勤務表,2,0),"")</f>
        <v/>
      </c>
      <c r="Q19" s="89" t="str">
        <f t="shared" ref="Q19" si="76">IFERROR(VLOOKUP(Q18,勤務表,2,0),"")</f>
        <v/>
      </c>
      <c r="R19" s="89" t="str">
        <f t="shared" ref="R19" si="77">IFERROR(VLOOKUP(R18,勤務表,2,0),"")</f>
        <v/>
      </c>
      <c r="S19" s="89" t="str">
        <f t="shared" ref="S19" si="78">IFERROR(VLOOKUP(S18,勤務表,2,0),"")</f>
        <v/>
      </c>
      <c r="T19" s="89" t="str">
        <f t="shared" ref="T19" si="79">IFERROR(VLOOKUP(T18,勤務表,2,0),"")</f>
        <v/>
      </c>
      <c r="U19" s="89" t="str">
        <f t="shared" ref="U19" si="80">IFERROR(VLOOKUP(U18,勤務表,2,0),"")</f>
        <v/>
      </c>
      <c r="V19" s="89" t="str">
        <f t="shared" ref="V19" si="81">IFERROR(VLOOKUP(V18,勤務表,2,0),"")</f>
        <v/>
      </c>
      <c r="W19" s="89" t="str">
        <f t="shared" ref="W19" si="82">IFERROR(VLOOKUP(W18,勤務表,2,0),"")</f>
        <v/>
      </c>
      <c r="X19" s="89" t="str">
        <f t="shared" ref="X19" si="83">IFERROR(VLOOKUP(X18,勤務表,2,0),"")</f>
        <v/>
      </c>
      <c r="Y19" s="89" t="str">
        <f t="shared" ref="Y19" si="84">IFERROR(VLOOKUP(Y18,勤務表,2,0),"")</f>
        <v/>
      </c>
      <c r="Z19" s="89" t="str">
        <f t="shared" ref="Z19" si="85">IFERROR(VLOOKUP(Z18,勤務表,2,0),"")</f>
        <v/>
      </c>
      <c r="AA19" s="89" t="str">
        <f t="shared" ref="AA19" si="86">IFERROR(VLOOKUP(AA18,勤務表,2,0),"")</f>
        <v/>
      </c>
      <c r="AB19" s="89" t="str">
        <f t="shared" ref="AB19" si="87">IFERROR(VLOOKUP(AB18,勤務表,2,0),"")</f>
        <v/>
      </c>
      <c r="AC19" s="89" t="str">
        <f t="shared" ref="AC19" si="88">IFERROR(VLOOKUP(AC18,勤務表,2,0),"")</f>
        <v/>
      </c>
      <c r="AD19" s="89" t="str">
        <f t="shared" ref="AD19" si="89">IFERROR(VLOOKUP(AD18,勤務表,2,0),"")</f>
        <v/>
      </c>
      <c r="AE19" s="89" t="str">
        <f t="shared" ref="AE19" si="90">IFERROR(VLOOKUP(AE18,勤務表,2,0),"")</f>
        <v/>
      </c>
      <c r="AF19" s="89" t="str">
        <f t="shared" ref="AF19" si="91">IFERROR(VLOOKUP(AF18,勤務表,2,0),"")</f>
        <v/>
      </c>
      <c r="AG19" s="89" t="str">
        <f t="shared" ref="AG19" si="92">IFERROR(VLOOKUP(AG18,勤務表,2,0),"")</f>
        <v/>
      </c>
    </row>
    <row r="20" spans="1:33" s="16" customFormat="1" ht="15" customHeight="1">
      <c r="A20" s="96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</row>
    <row r="21" spans="1:33" s="16" customFormat="1" ht="24" customHeight="1">
      <c r="A21" s="94">
        <f>A18+1</f>
        <v>5</v>
      </c>
      <c r="B21" s="97" t="s">
        <v>113</v>
      </c>
      <c r="C21" s="84" t="s">
        <v>104</v>
      </c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</row>
    <row r="22" spans="1:33" s="16" customFormat="1" ht="15" customHeight="1">
      <c r="A22" s="95"/>
      <c r="B22" s="87"/>
      <c r="C22" s="88" t="str">
        <f>IFERROR(VLOOKUP(C21,勤務表,2,0),"")</f>
        <v>7:00-12:00</v>
      </c>
      <c r="D22" s="89" t="str">
        <f t="shared" ref="D22" si="93">IFERROR(VLOOKUP(D21,勤務表,2,0),"")</f>
        <v/>
      </c>
      <c r="E22" s="89" t="str">
        <f t="shared" ref="E22" si="94">IFERROR(VLOOKUP(E21,勤務表,2,0),"")</f>
        <v/>
      </c>
      <c r="F22" s="89" t="str">
        <f t="shared" ref="F22" si="95">IFERROR(VLOOKUP(F21,勤務表,2,0),"")</f>
        <v/>
      </c>
      <c r="G22" s="89" t="str">
        <f t="shared" ref="G22" si="96">IFERROR(VLOOKUP(G21,勤務表,2,0),"")</f>
        <v/>
      </c>
      <c r="H22" s="89" t="str">
        <f t="shared" ref="H22" si="97">IFERROR(VLOOKUP(H21,勤務表,2,0),"")</f>
        <v/>
      </c>
      <c r="I22" s="89" t="str">
        <f t="shared" ref="I22" si="98">IFERROR(VLOOKUP(I21,勤務表,2,0),"")</f>
        <v/>
      </c>
      <c r="J22" s="89" t="str">
        <f t="shared" ref="J22" si="99">IFERROR(VLOOKUP(J21,勤務表,2,0),"")</f>
        <v/>
      </c>
      <c r="K22" s="89" t="str">
        <f t="shared" ref="K22" si="100">IFERROR(VLOOKUP(K21,勤務表,2,0),"")</f>
        <v/>
      </c>
      <c r="L22" s="89" t="str">
        <f t="shared" ref="L22" si="101">IFERROR(VLOOKUP(L21,勤務表,2,0),"")</f>
        <v/>
      </c>
      <c r="M22" s="89" t="str">
        <f t="shared" ref="M22" si="102">IFERROR(VLOOKUP(M21,勤務表,2,0),"")</f>
        <v/>
      </c>
      <c r="N22" s="89" t="str">
        <f t="shared" ref="N22" si="103">IFERROR(VLOOKUP(N21,勤務表,2,0),"")</f>
        <v/>
      </c>
      <c r="O22" s="89" t="str">
        <f t="shared" ref="O22" si="104">IFERROR(VLOOKUP(O21,勤務表,2,0),"")</f>
        <v/>
      </c>
      <c r="P22" s="89" t="str">
        <f t="shared" ref="P22" si="105">IFERROR(VLOOKUP(P21,勤務表,2,0),"")</f>
        <v/>
      </c>
      <c r="Q22" s="89" t="str">
        <f t="shared" ref="Q22" si="106">IFERROR(VLOOKUP(Q21,勤務表,2,0),"")</f>
        <v/>
      </c>
      <c r="R22" s="89" t="str">
        <f t="shared" ref="R22" si="107">IFERROR(VLOOKUP(R21,勤務表,2,0),"")</f>
        <v/>
      </c>
      <c r="S22" s="89" t="str">
        <f t="shared" ref="S22" si="108">IFERROR(VLOOKUP(S21,勤務表,2,0),"")</f>
        <v/>
      </c>
      <c r="T22" s="89" t="str">
        <f t="shared" ref="T22" si="109">IFERROR(VLOOKUP(T21,勤務表,2,0),"")</f>
        <v/>
      </c>
      <c r="U22" s="89" t="str">
        <f t="shared" ref="U22" si="110">IFERROR(VLOOKUP(U21,勤務表,2,0),"")</f>
        <v/>
      </c>
      <c r="V22" s="89" t="str">
        <f t="shared" ref="V22" si="111">IFERROR(VLOOKUP(V21,勤務表,2,0),"")</f>
        <v/>
      </c>
      <c r="W22" s="89" t="str">
        <f t="shared" ref="W22" si="112">IFERROR(VLOOKUP(W21,勤務表,2,0),"")</f>
        <v/>
      </c>
      <c r="X22" s="89" t="str">
        <f t="shared" ref="X22" si="113">IFERROR(VLOOKUP(X21,勤務表,2,0),"")</f>
        <v/>
      </c>
      <c r="Y22" s="89" t="str">
        <f t="shared" ref="Y22" si="114">IFERROR(VLOOKUP(Y21,勤務表,2,0),"")</f>
        <v/>
      </c>
      <c r="Z22" s="89" t="str">
        <f t="shared" ref="Z22" si="115">IFERROR(VLOOKUP(Z21,勤務表,2,0),"")</f>
        <v/>
      </c>
      <c r="AA22" s="89" t="str">
        <f t="shared" ref="AA22" si="116">IFERROR(VLOOKUP(AA21,勤務表,2,0),"")</f>
        <v/>
      </c>
      <c r="AB22" s="89" t="str">
        <f t="shared" ref="AB22" si="117">IFERROR(VLOOKUP(AB21,勤務表,2,0),"")</f>
        <v/>
      </c>
      <c r="AC22" s="89" t="str">
        <f t="shared" ref="AC22" si="118">IFERROR(VLOOKUP(AC21,勤務表,2,0),"")</f>
        <v/>
      </c>
      <c r="AD22" s="89" t="str">
        <f t="shared" ref="AD22" si="119">IFERROR(VLOOKUP(AD21,勤務表,2,0),"")</f>
        <v/>
      </c>
      <c r="AE22" s="89" t="str">
        <f t="shared" ref="AE22" si="120">IFERROR(VLOOKUP(AE21,勤務表,2,0),"")</f>
        <v/>
      </c>
      <c r="AF22" s="89" t="str">
        <f t="shared" ref="AF22" si="121">IFERROR(VLOOKUP(AF21,勤務表,2,0),"")</f>
        <v/>
      </c>
      <c r="AG22" s="89" t="str">
        <f t="shared" ref="AG22" si="122">IFERROR(VLOOKUP(AG21,勤務表,2,0),"")</f>
        <v/>
      </c>
    </row>
    <row r="23" spans="1:33" s="16" customFormat="1" ht="15" customHeight="1">
      <c r="A23" s="96"/>
      <c r="B23" s="90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</row>
    <row r="24" spans="1:33" s="16" customFormat="1" ht="24" customHeight="1">
      <c r="A24" s="94">
        <f>A21+1</f>
        <v>6</v>
      </c>
      <c r="B24" s="97" t="s">
        <v>114</v>
      </c>
      <c r="C24" s="84" t="s">
        <v>115</v>
      </c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</row>
    <row r="25" spans="1:33" s="16" customFormat="1" ht="15" customHeight="1">
      <c r="A25" s="95"/>
      <c r="B25" s="87"/>
      <c r="C25" s="88" t="str">
        <f>IFERROR(VLOOKUP(C24,勤務表,2,0),"")</f>
        <v>10:00-16:00</v>
      </c>
      <c r="D25" s="89" t="str">
        <f t="shared" ref="D25" si="123">IFERROR(VLOOKUP(D24,勤務表,2,0),"")</f>
        <v/>
      </c>
      <c r="E25" s="89" t="str">
        <f t="shared" ref="E25" si="124">IFERROR(VLOOKUP(E24,勤務表,2,0),"")</f>
        <v/>
      </c>
      <c r="F25" s="89" t="str">
        <f t="shared" ref="F25" si="125">IFERROR(VLOOKUP(F24,勤務表,2,0),"")</f>
        <v/>
      </c>
      <c r="G25" s="89" t="str">
        <f t="shared" ref="G25" si="126">IFERROR(VLOOKUP(G24,勤務表,2,0),"")</f>
        <v/>
      </c>
      <c r="H25" s="89" t="str">
        <f t="shared" ref="H25" si="127">IFERROR(VLOOKUP(H24,勤務表,2,0),"")</f>
        <v/>
      </c>
      <c r="I25" s="89" t="str">
        <f t="shared" ref="I25" si="128">IFERROR(VLOOKUP(I24,勤務表,2,0),"")</f>
        <v/>
      </c>
      <c r="J25" s="89" t="str">
        <f t="shared" ref="J25" si="129">IFERROR(VLOOKUP(J24,勤務表,2,0),"")</f>
        <v/>
      </c>
      <c r="K25" s="89" t="str">
        <f t="shared" ref="K25" si="130">IFERROR(VLOOKUP(K24,勤務表,2,0),"")</f>
        <v/>
      </c>
      <c r="L25" s="89" t="str">
        <f t="shared" ref="L25" si="131">IFERROR(VLOOKUP(L24,勤務表,2,0),"")</f>
        <v/>
      </c>
      <c r="M25" s="89" t="str">
        <f t="shared" ref="M25" si="132">IFERROR(VLOOKUP(M24,勤務表,2,0),"")</f>
        <v/>
      </c>
      <c r="N25" s="89" t="str">
        <f t="shared" ref="N25" si="133">IFERROR(VLOOKUP(N24,勤務表,2,0),"")</f>
        <v/>
      </c>
      <c r="O25" s="89" t="str">
        <f t="shared" ref="O25" si="134">IFERROR(VLOOKUP(O24,勤務表,2,0),"")</f>
        <v/>
      </c>
      <c r="P25" s="89" t="str">
        <f t="shared" ref="P25" si="135">IFERROR(VLOOKUP(P24,勤務表,2,0),"")</f>
        <v/>
      </c>
      <c r="Q25" s="89" t="str">
        <f t="shared" ref="Q25" si="136">IFERROR(VLOOKUP(Q24,勤務表,2,0),"")</f>
        <v/>
      </c>
      <c r="R25" s="89" t="str">
        <f t="shared" ref="R25" si="137">IFERROR(VLOOKUP(R24,勤務表,2,0),"")</f>
        <v/>
      </c>
      <c r="S25" s="89" t="str">
        <f t="shared" ref="S25" si="138">IFERROR(VLOOKUP(S24,勤務表,2,0),"")</f>
        <v/>
      </c>
      <c r="T25" s="89" t="str">
        <f t="shared" ref="T25" si="139">IFERROR(VLOOKUP(T24,勤務表,2,0),"")</f>
        <v/>
      </c>
      <c r="U25" s="89" t="str">
        <f t="shared" ref="U25" si="140">IFERROR(VLOOKUP(U24,勤務表,2,0),"")</f>
        <v/>
      </c>
      <c r="V25" s="89" t="str">
        <f t="shared" ref="V25" si="141">IFERROR(VLOOKUP(V24,勤務表,2,0),"")</f>
        <v/>
      </c>
      <c r="W25" s="89" t="str">
        <f t="shared" ref="W25" si="142">IFERROR(VLOOKUP(W24,勤務表,2,0),"")</f>
        <v/>
      </c>
      <c r="X25" s="89" t="str">
        <f t="shared" ref="X25" si="143">IFERROR(VLOOKUP(X24,勤務表,2,0),"")</f>
        <v/>
      </c>
      <c r="Y25" s="89" t="str">
        <f t="shared" ref="Y25" si="144">IFERROR(VLOOKUP(Y24,勤務表,2,0),"")</f>
        <v/>
      </c>
      <c r="Z25" s="89" t="str">
        <f t="shared" ref="Z25" si="145">IFERROR(VLOOKUP(Z24,勤務表,2,0),"")</f>
        <v/>
      </c>
      <c r="AA25" s="89" t="str">
        <f t="shared" ref="AA25" si="146">IFERROR(VLOOKUP(AA24,勤務表,2,0),"")</f>
        <v/>
      </c>
      <c r="AB25" s="89" t="str">
        <f t="shared" ref="AB25" si="147">IFERROR(VLOOKUP(AB24,勤務表,2,0),"")</f>
        <v/>
      </c>
      <c r="AC25" s="89" t="str">
        <f t="shared" ref="AC25" si="148">IFERROR(VLOOKUP(AC24,勤務表,2,0),"")</f>
        <v/>
      </c>
      <c r="AD25" s="89" t="str">
        <f t="shared" ref="AD25" si="149">IFERROR(VLOOKUP(AD24,勤務表,2,0),"")</f>
        <v/>
      </c>
      <c r="AE25" s="89" t="str">
        <f t="shared" ref="AE25" si="150">IFERROR(VLOOKUP(AE24,勤務表,2,0),"")</f>
        <v/>
      </c>
      <c r="AF25" s="89" t="str">
        <f t="shared" ref="AF25" si="151">IFERROR(VLOOKUP(AF24,勤務表,2,0),"")</f>
        <v/>
      </c>
      <c r="AG25" s="89" t="str">
        <f t="shared" ref="AG25" si="152">IFERROR(VLOOKUP(AG24,勤務表,2,0),"")</f>
        <v/>
      </c>
    </row>
    <row r="26" spans="1:33" s="16" customFormat="1" ht="15" customHeight="1">
      <c r="A26" s="96"/>
      <c r="B26" s="90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</row>
    <row r="27" spans="1:33" s="16" customFormat="1" ht="24" customHeight="1">
      <c r="A27" s="94">
        <f>A24+1</f>
        <v>7</v>
      </c>
      <c r="B27" s="97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</row>
    <row r="28" spans="1:33" s="16" customFormat="1" ht="15" customHeight="1">
      <c r="A28" s="95"/>
      <c r="B28" s="87"/>
      <c r="C28" s="88" t="str">
        <f>IFERROR(VLOOKUP(C27,勤務表,2,0),"")</f>
        <v/>
      </c>
      <c r="D28" s="89" t="str">
        <f t="shared" ref="D28" si="153">IFERROR(VLOOKUP(D27,勤務表,2,0),"")</f>
        <v/>
      </c>
      <c r="E28" s="89" t="str">
        <f t="shared" ref="E28" si="154">IFERROR(VLOOKUP(E27,勤務表,2,0),"")</f>
        <v/>
      </c>
      <c r="F28" s="89" t="str">
        <f t="shared" ref="F28" si="155">IFERROR(VLOOKUP(F27,勤務表,2,0),"")</f>
        <v/>
      </c>
      <c r="G28" s="89" t="str">
        <f t="shared" ref="G28" si="156">IFERROR(VLOOKUP(G27,勤務表,2,0),"")</f>
        <v/>
      </c>
      <c r="H28" s="89" t="str">
        <f t="shared" ref="H28" si="157">IFERROR(VLOOKUP(H27,勤務表,2,0),"")</f>
        <v/>
      </c>
      <c r="I28" s="89" t="str">
        <f t="shared" ref="I28" si="158">IFERROR(VLOOKUP(I27,勤務表,2,0),"")</f>
        <v/>
      </c>
      <c r="J28" s="89" t="str">
        <f t="shared" ref="J28" si="159">IFERROR(VLOOKUP(J27,勤務表,2,0),"")</f>
        <v/>
      </c>
      <c r="K28" s="89" t="str">
        <f t="shared" ref="K28" si="160">IFERROR(VLOOKUP(K27,勤務表,2,0),"")</f>
        <v/>
      </c>
      <c r="L28" s="89" t="str">
        <f t="shared" ref="L28" si="161">IFERROR(VLOOKUP(L27,勤務表,2,0),"")</f>
        <v/>
      </c>
      <c r="M28" s="89" t="str">
        <f t="shared" ref="M28" si="162">IFERROR(VLOOKUP(M27,勤務表,2,0),"")</f>
        <v/>
      </c>
      <c r="N28" s="89" t="str">
        <f t="shared" ref="N28" si="163">IFERROR(VLOOKUP(N27,勤務表,2,0),"")</f>
        <v/>
      </c>
      <c r="O28" s="89" t="str">
        <f t="shared" ref="O28" si="164">IFERROR(VLOOKUP(O27,勤務表,2,0),"")</f>
        <v/>
      </c>
      <c r="P28" s="89" t="str">
        <f t="shared" ref="P28" si="165">IFERROR(VLOOKUP(P27,勤務表,2,0),"")</f>
        <v/>
      </c>
      <c r="Q28" s="89" t="str">
        <f t="shared" ref="Q28" si="166">IFERROR(VLOOKUP(Q27,勤務表,2,0),"")</f>
        <v/>
      </c>
      <c r="R28" s="89" t="str">
        <f t="shared" ref="R28" si="167">IFERROR(VLOOKUP(R27,勤務表,2,0),"")</f>
        <v/>
      </c>
      <c r="S28" s="89" t="str">
        <f t="shared" ref="S28" si="168">IFERROR(VLOOKUP(S27,勤務表,2,0),"")</f>
        <v/>
      </c>
      <c r="T28" s="89" t="str">
        <f t="shared" ref="T28" si="169">IFERROR(VLOOKUP(T27,勤務表,2,0),"")</f>
        <v/>
      </c>
      <c r="U28" s="89" t="str">
        <f t="shared" ref="U28" si="170">IFERROR(VLOOKUP(U27,勤務表,2,0),"")</f>
        <v/>
      </c>
      <c r="V28" s="89" t="str">
        <f t="shared" ref="V28" si="171">IFERROR(VLOOKUP(V27,勤務表,2,0),"")</f>
        <v/>
      </c>
      <c r="W28" s="89" t="str">
        <f t="shared" ref="W28" si="172">IFERROR(VLOOKUP(W27,勤務表,2,0),"")</f>
        <v/>
      </c>
      <c r="X28" s="89" t="str">
        <f t="shared" ref="X28" si="173">IFERROR(VLOOKUP(X27,勤務表,2,0),"")</f>
        <v/>
      </c>
      <c r="Y28" s="89" t="str">
        <f t="shared" ref="Y28" si="174">IFERROR(VLOOKUP(Y27,勤務表,2,0),"")</f>
        <v/>
      </c>
      <c r="Z28" s="89" t="str">
        <f t="shared" ref="Z28" si="175">IFERROR(VLOOKUP(Z27,勤務表,2,0),"")</f>
        <v/>
      </c>
      <c r="AA28" s="89" t="str">
        <f t="shared" ref="AA28" si="176">IFERROR(VLOOKUP(AA27,勤務表,2,0),"")</f>
        <v/>
      </c>
      <c r="AB28" s="89" t="str">
        <f t="shared" ref="AB28" si="177">IFERROR(VLOOKUP(AB27,勤務表,2,0),"")</f>
        <v/>
      </c>
      <c r="AC28" s="89" t="str">
        <f t="shared" ref="AC28" si="178">IFERROR(VLOOKUP(AC27,勤務表,2,0),"")</f>
        <v/>
      </c>
      <c r="AD28" s="89" t="str">
        <f t="shared" ref="AD28" si="179">IFERROR(VLOOKUP(AD27,勤務表,2,0),"")</f>
        <v/>
      </c>
      <c r="AE28" s="89" t="str">
        <f t="shared" ref="AE28" si="180">IFERROR(VLOOKUP(AE27,勤務表,2,0),"")</f>
        <v/>
      </c>
      <c r="AF28" s="89" t="str">
        <f t="shared" ref="AF28" si="181">IFERROR(VLOOKUP(AF27,勤務表,2,0),"")</f>
        <v/>
      </c>
      <c r="AG28" s="89" t="str">
        <f t="shared" ref="AG28" si="182">IFERROR(VLOOKUP(AG27,勤務表,2,0),"")</f>
        <v/>
      </c>
    </row>
    <row r="29" spans="1:33" s="16" customFormat="1" ht="15" customHeight="1">
      <c r="A29" s="96"/>
      <c r="B29" s="90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91"/>
      <c r="AG29" s="91"/>
    </row>
    <row r="30" spans="1:33" s="16" customFormat="1" ht="24" customHeight="1">
      <c r="A30" s="94">
        <f>A27+1</f>
        <v>8</v>
      </c>
      <c r="B30" s="97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</row>
    <row r="31" spans="1:33" s="16" customFormat="1" ht="15" customHeight="1">
      <c r="A31" s="95"/>
      <c r="B31" s="87"/>
      <c r="C31" s="88" t="str">
        <f>IFERROR(VLOOKUP(C30,勤務表,2,0),"")</f>
        <v/>
      </c>
      <c r="D31" s="89" t="str">
        <f t="shared" ref="D31" si="183">IFERROR(VLOOKUP(D30,勤務表,2,0),"")</f>
        <v/>
      </c>
      <c r="E31" s="89" t="str">
        <f t="shared" ref="E31" si="184">IFERROR(VLOOKUP(E30,勤務表,2,0),"")</f>
        <v/>
      </c>
      <c r="F31" s="89" t="str">
        <f t="shared" ref="F31" si="185">IFERROR(VLOOKUP(F30,勤務表,2,0),"")</f>
        <v/>
      </c>
      <c r="G31" s="89" t="str">
        <f t="shared" ref="G31" si="186">IFERROR(VLOOKUP(G30,勤務表,2,0),"")</f>
        <v/>
      </c>
      <c r="H31" s="89" t="str">
        <f t="shared" ref="H31" si="187">IFERROR(VLOOKUP(H30,勤務表,2,0),"")</f>
        <v/>
      </c>
      <c r="I31" s="89" t="str">
        <f t="shared" ref="I31" si="188">IFERROR(VLOOKUP(I30,勤務表,2,0),"")</f>
        <v/>
      </c>
      <c r="J31" s="89" t="str">
        <f t="shared" ref="J31" si="189">IFERROR(VLOOKUP(J30,勤務表,2,0),"")</f>
        <v/>
      </c>
      <c r="K31" s="89" t="str">
        <f t="shared" ref="K31" si="190">IFERROR(VLOOKUP(K30,勤務表,2,0),"")</f>
        <v/>
      </c>
      <c r="L31" s="89" t="str">
        <f t="shared" ref="L31" si="191">IFERROR(VLOOKUP(L30,勤務表,2,0),"")</f>
        <v/>
      </c>
      <c r="M31" s="89" t="str">
        <f t="shared" ref="M31" si="192">IFERROR(VLOOKUP(M30,勤務表,2,0),"")</f>
        <v/>
      </c>
      <c r="N31" s="89" t="str">
        <f t="shared" ref="N31" si="193">IFERROR(VLOOKUP(N30,勤務表,2,0),"")</f>
        <v/>
      </c>
      <c r="O31" s="89" t="str">
        <f t="shared" ref="O31" si="194">IFERROR(VLOOKUP(O30,勤務表,2,0),"")</f>
        <v/>
      </c>
      <c r="P31" s="89" t="str">
        <f t="shared" ref="P31" si="195">IFERROR(VLOOKUP(P30,勤務表,2,0),"")</f>
        <v/>
      </c>
      <c r="Q31" s="89" t="str">
        <f t="shared" ref="Q31" si="196">IFERROR(VLOOKUP(Q30,勤務表,2,0),"")</f>
        <v/>
      </c>
      <c r="R31" s="89" t="str">
        <f t="shared" ref="R31" si="197">IFERROR(VLOOKUP(R30,勤務表,2,0),"")</f>
        <v/>
      </c>
      <c r="S31" s="89" t="str">
        <f t="shared" ref="S31" si="198">IFERROR(VLOOKUP(S30,勤務表,2,0),"")</f>
        <v/>
      </c>
      <c r="T31" s="89" t="str">
        <f t="shared" ref="T31" si="199">IFERROR(VLOOKUP(T30,勤務表,2,0),"")</f>
        <v/>
      </c>
      <c r="U31" s="89" t="str">
        <f t="shared" ref="U31" si="200">IFERROR(VLOOKUP(U30,勤務表,2,0),"")</f>
        <v/>
      </c>
      <c r="V31" s="89" t="str">
        <f t="shared" ref="V31" si="201">IFERROR(VLOOKUP(V30,勤務表,2,0),"")</f>
        <v/>
      </c>
      <c r="W31" s="89" t="str">
        <f t="shared" ref="W31" si="202">IFERROR(VLOOKUP(W30,勤務表,2,0),"")</f>
        <v/>
      </c>
      <c r="X31" s="89" t="str">
        <f t="shared" ref="X31" si="203">IFERROR(VLOOKUP(X30,勤務表,2,0),"")</f>
        <v/>
      </c>
      <c r="Y31" s="89" t="str">
        <f t="shared" ref="Y31" si="204">IFERROR(VLOOKUP(Y30,勤務表,2,0),"")</f>
        <v/>
      </c>
      <c r="Z31" s="89" t="str">
        <f t="shared" ref="Z31" si="205">IFERROR(VLOOKUP(Z30,勤務表,2,0),"")</f>
        <v/>
      </c>
      <c r="AA31" s="89" t="str">
        <f t="shared" ref="AA31" si="206">IFERROR(VLOOKUP(AA30,勤務表,2,0),"")</f>
        <v/>
      </c>
      <c r="AB31" s="89" t="str">
        <f t="shared" ref="AB31" si="207">IFERROR(VLOOKUP(AB30,勤務表,2,0),"")</f>
        <v/>
      </c>
      <c r="AC31" s="89" t="str">
        <f t="shared" ref="AC31" si="208">IFERROR(VLOOKUP(AC30,勤務表,2,0),"")</f>
        <v/>
      </c>
      <c r="AD31" s="89" t="str">
        <f t="shared" ref="AD31" si="209">IFERROR(VLOOKUP(AD30,勤務表,2,0),"")</f>
        <v/>
      </c>
      <c r="AE31" s="89" t="str">
        <f t="shared" ref="AE31" si="210">IFERROR(VLOOKUP(AE30,勤務表,2,0),"")</f>
        <v/>
      </c>
      <c r="AF31" s="89" t="str">
        <f t="shared" ref="AF31" si="211">IFERROR(VLOOKUP(AF30,勤務表,2,0),"")</f>
        <v/>
      </c>
      <c r="AG31" s="89" t="str">
        <f t="shared" ref="AG31" si="212">IFERROR(VLOOKUP(AG30,勤務表,2,0),"")</f>
        <v/>
      </c>
    </row>
    <row r="32" spans="1:33" s="16" customFormat="1" ht="15" customHeight="1">
      <c r="A32" s="96"/>
      <c r="B32" s="90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</row>
    <row r="33" spans="1:33" s="16" customFormat="1" ht="24" customHeight="1">
      <c r="A33" s="94">
        <f>A30+1</f>
        <v>9</v>
      </c>
      <c r="B33" s="97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</row>
    <row r="34" spans="1:33" s="16" customFormat="1" ht="15" customHeight="1">
      <c r="A34" s="95"/>
      <c r="B34" s="87"/>
      <c r="C34" s="88" t="str">
        <f>IFERROR(VLOOKUP(C33,勤務表,2,0),"")</f>
        <v/>
      </c>
      <c r="D34" s="89" t="str">
        <f t="shared" ref="D34" si="213">IFERROR(VLOOKUP(D33,勤務表,2,0),"")</f>
        <v/>
      </c>
      <c r="E34" s="89" t="str">
        <f t="shared" ref="E34" si="214">IFERROR(VLOOKUP(E33,勤務表,2,0),"")</f>
        <v/>
      </c>
      <c r="F34" s="89" t="str">
        <f t="shared" ref="F34" si="215">IFERROR(VLOOKUP(F33,勤務表,2,0),"")</f>
        <v/>
      </c>
      <c r="G34" s="89" t="str">
        <f t="shared" ref="G34" si="216">IFERROR(VLOOKUP(G33,勤務表,2,0),"")</f>
        <v/>
      </c>
      <c r="H34" s="89" t="str">
        <f t="shared" ref="H34" si="217">IFERROR(VLOOKUP(H33,勤務表,2,0),"")</f>
        <v/>
      </c>
      <c r="I34" s="89" t="str">
        <f t="shared" ref="I34" si="218">IFERROR(VLOOKUP(I33,勤務表,2,0),"")</f>
        <v/>
      </c>
      <c r="J34" s="89" t="str">
        <f t="shared" ref="J34" si="219">IFERROR(VLOOKUP(J33,勤務表,2,0),"")</f>
        <v/>
      </c>
      <c r="K34" s="89" t="str">
        <f t="shared" ref="K34" si="220">IFERROR(VLOOKUP(K33,勤務表,2,0),"")</f>
        <v/>
      </c>
      <c r="L34" s="89" t="str">
        <f t="shared" ref="L34" si="221">IFERROR(VLOOKUP(L33,勤務表,2,0),"")</f>
        <v/>
      </c>
      <c r="M34" s="89" t="str">
        <f t="shared" ref="M34" si="222">IFERROR(VLOOKUP(M33,勤務表,2,0),"")</f>
        <v/>
      </c>
      <c r="N34" s="89" t="str">
        <f t="shared" ref="N34" si="223">IFERROR(VLOOKUP(N33,勤務表,2,0),"")</f>
        <v/>
      </c>
      <c r="O34" s="89" t="str">
        <f t="shared" ref="O34" si="224">IFERROR(VLOOKUP(O33,勤務表,2,0),"")</f>
        <v/>
      </c>
      <c r="P34" s="89" t="str">
        <f t="shared" ref="P34" si="225">IFERROR(VLOOKUP(P33,勤務表,2,0),"")</f>
        <v/>
      </c>
      <c r="Q34" s="89" t="str">
        <f t="shared" ref="Q34" si="226">IFERROR(VLOOKUP(Q33,勤務表,2,0),"")</f>
        <v/>
      </c>
      <c r="R34" s="89" t="str">
        <f t="shared" ref="R34" si="227">IFERROR(VLOOKUP(R33,勤務表,2,0),"")</f>
        <v/>
      </c>
      <c r="S34" s="89" t="str">
        <f t="shared" ref="S34" si="228">IFERROR(VLOOKUP(S33,勤務表,2,0),"")</f>
        <v/>
      </c>
      <c r="T34" s="89" t="str">
        <f t="shared" ref="T34" si="229">IFERROR(VLOOKUP(T33,勤務表,2,0),"")</f>
        <v/>
      </c>
      <c r="U34" s="89" t="str">
        <f t="shared" ref="U34" si="230">IFERROR(VLOOKUP(U33,勤務表,2,0),"")</f>
        <v/>
      </c>
      <c r="V34" s="89" t="str">
        <f t="shared" ref="V34" si="231">IFERROR(VLOOKUP(V33,勤務表,2,0),"")</f>
        <v/>
      </c>
      <c r="W34" s="89" t="str">
        <f t="shared" ref="W34" si="232">IFERROR(VLOOKUP(W33,勤務表,2,0),"")</f>
        <v/>
      </c>
      <c r="X34" s="89" t="str">
        <f t="shared" ref="X34" si="233">IFERROR(VLOOKUP(X33,勤務表,2,0),"")</f>
        <v/>
      </c>
      <c r="Y34" s="89" t="str">
        <f t="shared" ref="Y34" si="234">IFERROR(VLOOKUP(Y33,勤務表,2,0),"")</f>
        <v/>
      </c>
      <c r="Z34" s="89" t="str">
        <f t="shared" ref="Z34" si="235">IFERROR(VLOOKUP(Z33,勤務表,2,0),"")</f>
        <v/>
      </c>
      <c r="AA34" s="89" t="str">
        <f t="shared" ref="AA34" si="236">IFERROR(VLOOKUP(AA33,勤務表,2,0),"")</f>
        <v/>
      </c>
      <c r="AB34" s="89" t="str">
        <f t="shared" ref="AB34" si="237">IFERROR(VLOOKUP(AB33,勤務表,2,0),"")</f>
        <v/>
      </c>
      <c r="AC34" s="89" t="str">
        <f t="shared" ref="AC34" si="238">IFERROR(VLOOKUP(AC33,勤務表,2,0),"")</f>
        <v/>
      </c>
      <c r="AD34" s="89" t="str">
        <f t="shared" ref="AD34" si="239">IFERROR(VLOOKUP(AD33,勤務表,2,0),"")</f>
        <v/>
      </c>
      <c r="AE34" s="89" t="str">
        <f t="shared" ref="AE34" si="240">IFERROR(VLOOKUP(AE33,勤務表,2,0),"")</f>
        <v/>
      </c>
      <c r="AF34" s="89" t="str">
        <f t="shared" ref="AF34" si="241">IFERROR(VLOOKUP(AF33,勤務表,2,0),"")</f>
        <v/>
      </c>
      <c r="AG34" s="89" t="str">
        <f t="shared" ref="AG34" si="242">IFERROR(VLOOKUP(AG33,勤務表,2,0),"")</f>
        <v/>
      </c>
    </row>
    <row r="35" spans="1:33" s="16" customFormat="1" ht="15" customHeight="1">
      <c r="A35" s="96"/>
      <c r="B35" s="90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</row>
    <row r="36" spans="1:33" s="16" customFormat="1" ht="24" customHeight="1">
      <c r="A36" s="94">
        <f>A33+1</f>
        <v>10</v>
      </c>
      <c r="B36" s="97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</row>
    <row r="37" spans="1:33" s="16" customFormat="1" ht="15" customHeight="1">
      <c r="A37" s="95"/>
      <c r="B37" s="87"/>
      <c r="C37" s="88" t="str">
        <f>IFERROR(VLOOKUP(C36,勤務表,2,0),"")</f>
        <v/>
      </c>
      <c r="D37" s="89" t="str">
        <f t="shared" ref="D37" si="243">IFERROR(VLOOKUP(D36,勤務表,2,0),"")</f>
        <v/>
      </c>
      <c r="E37" s="89" t="str">
        <f t="shared" ref="E37" si="244">IFERROR(VLOOKUP(E36,勤務表,2,0),"")</f>
        <v/>
      </c>
      <c r="F37" s="89" t="str">
        <f t="shared" ref="F37" si="245">IFERROR(VLOOKUP(F36,勤務表,2,0),"")</f>
        <v/>
      </c>
      <c r="G37" s="89" t="str">
        <f t="shared" ref="G37" si="246">IFERROR(VLOOKUP(G36,勤務表,2,0),"")</f>
        <v/>
      </c>
      <c r="H37" s="89" t="str">
        <f t="shared" ref="H37" si="247">IFERROR(VLOOKUP(H36,勤務表,2,0),"")</f>
        <v/>
      </c>
      <c r="I37" s="89" t="str">
        <f t="shared" ref="I37" si="248">IFERROR(VLOOKUP(I36,勤務表,2,0),"")</f>
        <v/>
      </c>
      <c r="J37" s="89" t="str">
        <f t="shared" ref="J37" si="249">IFERROR(VLOOKUP(J36,勤務表,2,0),"")</f>
        <v/>
      </c>
      <c r="K37" s="89" t="str">
        <f t="shared" ref="K37" si="250">IFERROR(VLOOKUP(K36,勤務表,2,0),"")</f>
        <v/>
      </c>
      <c r="L37" s="89" t="str">
        <f t="shared" ref="L37" si="251">IFERROR(VLOOKUP(L36,勤務表,2,0),"")</f>
        <v/>
      </c>
      <c r="M37" s="89" t="str">
        <f t="shared" ref="M37" si="252">IFERROR(VLOOKUP(M36,勤務表,2,0),"")</f>
        <v/>
      </c>
      <c r="N37" s="89" t="str">
        <f t="shared" ref="N37" si="253">IFERROR(VLOOKUP(N36,勤務表,2,0),"")</f>
        <v/>
      </c>
      <c r="O37" s="89" t="str">
        <f t="shared" ref="O37" si="254">IFERROR(VLOOKUP(O36,勤務表,2,0),"")</f>
        <v/>
      </c>
      <c r="P37" s="89" t="str">
        <f t="shared" ref="P37" si="255">IFERROR(VLOOKUP(P36,勤務表,2,0),"")</f>
        <v/>
      </c>
      <c r="Q37" s="89" t="str">
        <f t="shared" ref="Q37" si="256">IFERROR(VLOOKUP(Q36,勤務表,2,0),"")</f>
        <v/>
      </c>
      <c r="R37" s="89" t="str">
        <f t="shared" ref="R37" si="257">IFERROR(VLOOKUP(R36,勤務表,2,0),"")</f>
        <v/>
      </c>
      <c r="S37" s="89" t="str">
        <f t="shared" ref="S37" si="258">IFERROR(VLOOKUP(S36,勤務表,2,0),"")</f>
        <v/>
      </c>
      <c r="T37" s="89" t="str">
        <f t="shared" ref="T37" si="259">IFERROR(VLOOKUP(T36,勤務表,2,0),"")</f>
        <v/>
      </c>
      <c r="U37" s="89" t="str">
        <f t="shared" ref="U37" si="260">IFERROR(VLOOKUP(U36,勤務表,2,0),"")</f>
        <v/>
      </c>
      <c r="V37" s="89" t="str">
        <f t="shared" ref="V37" si="261">IFERROR(VLOOKUP(V36,勤務表,2,0),"")</f>
        <v/>
      </c>
      <c r="W37" s="89" t="str">
        <f t="shared" ref="W37" si="262">IFERROR(VLOOKUP(W36,勤務表,2,0),"")</f>
        <v/>
      </c>
      <c r="X37" s="89" t="str">
        <f t="shared" ref="X37" si="263">IFERROR(VLOOKUP(X36,勤務表,2,0),"")</f>
        <v/>
      </c>
      <c r="Y37" s="89" t="str">
        <f t="shared" ref="Y37" si="264">IFERROR(VLOOKUP(Y36,勤務表,2,0),"")</f>
        <v/>
      </c>
      <c r="Z37" s="89" t="str">
        <f t="shared" ref="Z37" si="265">IFERROR(VLOOKUP(Z36,勤務表,2,0),"")</f>
        <v/>
      </c>
      <c r="AA37" s="89" t="str">
        <f t="shared" ref="AA37" si="266">IFERROR(VLOOKUP(AA36,勤務表,2,0),"")</f>
        <v/>
      </c>
      <c r="AB37" s="89" t="str">
        <f t="shared" ref="AB37" si="267">IFERROR(VLOOKUP(AB36,勤務表,2,0),"")</f>
        <v/>
      </c>
      <c r="AC37" s="89" t="str">
        <f t="shared" ref="AC37" si="268">IFERROR(VLOOKUP(AC36,勤務表,2,0),"")</f>
        <v/>
      </c>
      <c r="AD37" s="89" t="str">
        <f t="shared" ref="AD37" si="269">IFERROR(VLOOKUP(AD36,勤務表,2,0),"")</f>
        <v/>
      </c>
      <c r="AE37" s="89" t="str">
        <f t="shared" ref="AE37" si="270">IFERROR(VLOOKUP(AE36,勤務表,2,0),"")</f>
        <v/>
      </c>
      <c r="AF37" s="89" t="str">
        <f t="shared" ref="AF37" si="271">IFERROR(VLOOKUP(AF36,勤務表,2,0),"")</f>
        <v/>
      </c>
      <c r="AG37" s="89" t="str">
        <f t="shared" ref="AG37" si="272">IFERROR(VLOOKUP(AG36,勤務表,2,0),"")</f>
        <v/>
      </c>
    </row>
    <row r="38" spans="1:33" s="16" customFormat="1" ht="15" customHeight="1">
      <c r="A38" s="96"/>
      <c r="B38" s="90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</row>
    <row r="39" spans="1:33" s="16" customFormat="1" ht="24" customHeight="1">
      <c r="A39" s="94">
        <f>A36+1</f>
        <v>11</v>
      </c>
      <c r="B39" s="97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</row>
    <row r="40" spans="1:33" s="16" customFormat="1" ht="15" customHeight="1">
      <c r="A40" s="95"/>
      <c r="B40" s="87"/>
      <c r="C40" s="88" t="str">
        <f>IFERROR(VLOOKUP(C39,勤務表,2,0),"")</f>
        <v/>
      </c>
      <c r="D40" s="89" t="str">
        <f t="shared" ref="D40" si="273">IFERROR(VLOOKUP(D39,勤務表,2,0),"")</f>
        <v/>
      </c>
      <c r="E40" s="89" t="str">
        <f t="shared" ref="E40" si="274">IFERROR(VLOOKUP(E39,勤務表,2,0),"")</f>
        <v/>
      </c>
      <c r="F40" s="89" t="str">
        <f t="shared" ref="F40" si="275">IFERROR(VLOOKUP(F39,勤務表,2,0),"")</f>
        <v/>
      </c>
      <c r="G40" s="89" t="str">
        <f t="shared" ref="G40" si="276">IFERROR(VLOOKUP(G39,勤務表,2,0),"")</f>
        <v/>
      </c>
      <c r="H40" s="89" t="str">
        <f t="shared" ref="H40" si="277">IFERROR(VLOOKUP(H39,勤務表,2,0),"")</f>
        <v/>
      </c>
      <c r="I40" s="89" t="str">
        <f t="shared" ref="I40" si="278">IFERROR(VLOOKUP(I39,勤務表,2,0),"")</f>
        <v/>
      </c>
      <c r="J40" s="89" t="str">
        <f t="shared" ref="J40" si="279">IFERROR(VLOOKUP(J39,勤務表,2,0),"")</f>
        <v/>
      </c>
      <c r="K40" s="89" t="str">
        <f t="shared" ref="K40" si="280">IFERROR(VLOOKUP(K39,勤務表,2,0),"")</f>
        <v/>
      </c>
      <c r="L40" s="89" t="str">
        <f t="shared" ref="L40" si="281">IFERROR(VLOOKUP(L39,勤務表,2,0),"")</f>
        <v/>
      </c>
      <c r="M40" s="89" t="str">
        <f t="shared" ref="M40" si="282">IFERROR(VLOOKUP(M39,勤務表,2,0),"")</f>
        <v/>
      </c>
      <c r="N40" s="89" t="str">
        <f t="shared" ref="N40" si="283">IFERROR(VLOOKUP(N39,勤務表,2,0),"")</f>
        <v/>
      </c>
      <c r="O40" s="89" t="str">
        <f t="shared" ref="O40" si="284">IFERROR(VLOOKUP(O39,勤務表,2,0),"")</f>
        <v/>
      </c>
      <c r="P40" s="89" t="str">
        <f t="shared" ref="P40" si="285">IFERROR(VLOOKUP(P39,勤務表,2,0),"")</f>
        <v/>
      </c>
      <c r="Q40" s="89" t="str">
        <f t="shared" ref="Q40" si="286">IFERROR(VLOOKUP(Q39,勤務表,2,0),"")</f>
        <v/>
      </c>
      <c r="R40" s="89" t="str">
        <f t="shared" ref="R40" si="287">IFERROR(VLOOKUP(R39,勤務表,2,0),"")</f>
        <v/>
      </c>
      <c r="S40" s="89" t="str">
        <f t="shared" ref="S40" si="288">IFERROR(VLOOKUP(S39,勤務表,2,0),"")</f>
        <v/>
      </c>
      <c r="T40" s="89" t="str">
        <f t="shared" ref="T40" si="289">IFERROR(VLOOKUP(T39,勤務表,2,0),"")</f>
        <v/>
      </c>
      <c r="U40" s="89" t="str">
        <f t="shared" ref="U40" si="290">IFERROR(VLOOKUP(U39,勤務表,2,0),"")</f>
        <v/>
      </c>
      <c r="V40" s="89" t="str">
        <f t="shared" ref="V40" si="291">IFERROR(VLOOKUP(V39,勤務表,2,0),"")</f>
        <v/>
      </c>
      <c r="W40" s="89" t="str">
        <f t="shared" ref="W40" si="292">IFERROR(VLOOKUP(W39,勤務表,2,0),"")</f>
        <v/>
      </c>
      <c r="X40" s="89" t="str">
        <f t="shared" ref="X40" si="293">IFERROR(VLOOKUP(X39,勤務表,2,0),"")</f>
        <v/>
      </c>
      <c r="Y40" s="89" t="str">
        <f t="shared" ref="Y40" si="294">IFERROR(VLOOKUP(Y39,勤務表,2,0),"")</f>
        <v/>
      </c>
      <c r="Z40" s="89" t="str">
        <f t="shared" ref="Z40" si="295">IFERROR(VLOOKUP(Z39,勤務表,2,0),"")</f>
        <v/>
      </c>
      <c r="AA40" s="89" t="str">
        <f t="shared" ref="AA40" si="296">IFERROR(VLOOKUP(AA39,勤務表,2,0),"")</f>
        <v/>
      </c>
      <c r="AB40" s="89" t="str">
        <f t="shared" ref="AB40" si="297">IFERROR(VLOOKUP(AB39,勤務表,2,0),"")</f>
        <v/>
      </c>
      <c r="AC40" s="89" t="str">
        <f t="shared" ref="AC40" si="298">IFERROR(VLOOKUP(AC39,勤務表,2,0),"")</f>
        <v/>
      </c>
      <c r="AD40" s="89" t="str">
        <f t="shared" ref="AD40" si="299">IFERROR(VLOOKUP(AD39,勤務表,2,0),"")</f>
        <v/>
      </c>
      <c r="AE40" s="89" t="str">
        <f t="shared" ref="AE40" si="300">IFERROR(VLOOKUP(AE39,勤務表,2,0),"")</f>
        <v/>
      </c>
      <c r="AF40" s="89" t="str">
        <f t="shared" ref="AF40" si="301">IFERROR(VLOOKUP(AF39,勤務表,2,0),"")</f>
        <v/>
      </c>
      <c r="AG40" s="89" t="str">
        <f t="shared" ref="AG40" si="302">IFERROR(VLOOKUP(AG39,勤務表,2,0),"")</f>
        <v/>
      </c>
    </row>
    <row r="41" spans="1:33" s="16" customFormat="1" ht="15" customHeight="1">
      <c r="A41" s="96"/>
      <c r="B41" s="90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</row>
    <row r="42" spans="1:33" s="16" customFormat="1" ht="24" customHeight="1">
      <c r="A42" s="94">
        <f>A39+1</f>
        <v>12</v>
      </c>
      <c r="B42" s="97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</row>
    <row r="43" spans="1:33" s="16" customFormat="1" ht="15" customHeight="1">
      <c r="A43" s="95"/>
      <c r="B43" s="87"/>
      <c r="C43" s="88" t="str">
        <f>IFERROR(VLOOKUP(C42,勤務表,2,0),"")</f>
        <v/>
      </c>
      <c r="D43" s="89" t="str">
        <f t="shared" ref="D43" si="303">IFERROR(VLOOKUP(D42,勤務表,2,0),"")</f>
        <v/>
      </c>
      <c r="E43" s="89" t="str">
        <f t="shared" ref="E43" si="304">IFERROR(VLOOKUP(E42,勤務表,2,0),"")</f>
        <v/>
      </c>
      <c r="F43" s="89" t="str">
        <f t="shared" ref="F43" si="305">IFERROR(VLOOKUP(F42,勤務表,2,0),"")</f>
        <v/>
      </c>
      <c r="G43" s="89" t="str">
        <f t="shared" ref="G43" si="306">IFERROR(VLOOKUP(G42,勤務表,2,0),"")</f>
        <v/>
      </c>
      <c r="H43" s="89" t="str">
        <f t="shared" ref="H43" si="307">IFERROR(VLOOKUP(H42,勤務表,2,0),"")</f>
        <v/>
      </c>
      <c r="I43" s="89" t="str">
        <f t="shared" ref="I43" si="308">IFERROR(VLOOKUP(I42,勤務表,2,0),"")</f>
        <v/>
      </c>
      <c r="J43" s="89" t="str">
        <f t="shared" ref="J43" si="309">IFERROR(VLOOKUP(J42,勤務表,2,0),"")</f>
        <v/>
      </c>
      <c r="K43" s="89" t="str">
        <f t="shared" ref="K43" si="310">IFERROR(VLOOKUP(K42,勤務表,2,0),"")</f>
        <v/>
      </c>
      <c r="L43" s="89" t="str">
        <f t="shared" ref="L43" si="311">IFERROR(VLOOKUP(L42,勤務表,2,0),"")</f>
        <v/>
      </c>
      <c r="M43" s="89" t="str">
        <f t="shared" ref="M43" si="312">IFERROR(VLOOKUP(M42,勤務表,2,0),"")</f>
        <v/>
      </c>
      <c r="N43" s="89" t="str">
        <f t="shared" ref="N43" si="313">IFERROR(VLOOKUP(N42,勤務表,2,0),"")</f>
        <v/>
      </c>
      <c r="O43" s="89" t="str">
        <f t="shared" ref="O43" si="314">IFERROR(VLOOKUP(O42,勤務表,2,0),"")</f>
        <v/>
      </c>
      <c r="P43" s="89" t="str">
        <f t="shared" ref="P43" si="315">IFERROR(VLOOKUP(P42,勤務表,2,0),"")</f>
        <v/>
      </c>
      <c r="Q43" s="89" t="str">
        <f t="shared" ref="Q43" si="316">IFERROR(VLOOKUP(Q42,勤務表,2,0),"")</f>
        <v/>
      </c>
      <c r="R43" s="89" t="str">
        <f t="shared" ref="R43" si="317">IFERROR(VLOOKUP(R42,勤務表,2,0),"")</f>
        <v/>
      </c>
      <c r="S43" s="89" t="str">
        <f t="shared" ref="S43" si="318">IFERROR(VLOOKUP(S42,勤務表,2,0),"")</f>
        <v/>
      </c>
      <c r="T43" s="89" t="str">
        <f t="shared" ref="T43" si="319">IFERROR(VLOOKUP(T42,勤務表,2,0),"")</f>
        <v/>
      </c>
      <c r="U43" s="89" t="str">
        <f t="shared" ref="U43" si="320">IFERROR(VLOOKUP(U42,勤務表,2,0),"")</f>
        <v/>
      </c>
      <c r="V43" s="89" t="str">
        <f t="shared" ref="V43" si="321">IFERROR(VLOOKUP(V42,勤務表,2,0),"")</f>
        <v/>
      </c>
      <c r="W43" s="89" t="str">
        <f t="shared" ref="W43" si="322">IFERROR(VLOOKUP(W42,勤務表,2,0),"")</f>
        <v/>
      </c>
      <c r="X43" s="89" t="str">
        <f t="shared" ref="X43" si="323">IFERROR(VLOOKUP(X42,勤務表,2,0),"")</f>
        <v/>
      </c>
      <c r="Y43" s="89" t="str">
        <f t="shared" ref="Y43" si="324">IFERROR(VLOOKUP(Y42,勤務表,2,0),"")</f>
        <v/>
      </c>
      <c r="Z43" s="89" t="str">
        <f t="shared" ref="Z43" si="325">IFERROR(VLOOKUP(Z42,勤務表,2,0),"")</f>
        <v/>
      </c>
      <c r="AA43" s="89" t="str">
        <f t="shared" ref="AA43" si="326">IFERROR(VLOOKUP(AA42,勤務表,2,0),"")</f>
        <v/>
      </c>
      <c r="AB43" s="89" t="str">
        <f t="shared" ref="AB43" si="327">IFERROR(VLOOKUP(AB42,勤務表,2,0),"")</f>
        <v/>
      </c>
      <c r="AC43" s="89" t="str">
        <f t="shared" ref="AC43" si="328">IFERROR(VLOOKUP(AC42,勤務表,2,0),"")</f>
        <v/>
      </c>
      <c r="AD43" s="89" t="str">
        <f t="shared" ref="AD43" si="329">IFERROR(VLOOKUP(AD42,勤務表,2,0),"")</f>
        <v/>
      </c>
      <c r="AE43" s="89" t="str">
        <f t="shared" ref="AE43" si="330">IFERROR(VLOOKUP(AE42,勤務表,2,0),"")</f>
        <v/>
      </c>
      <c r="AF43" s="89" t="str">
        <f t="shared" ref="AF43" si="331">IFERROR(VLOOKUP(AF42,勤務表,2,0),"")</f>
        <v/>
      </c>
      <c r="AG43" s="89" t="str">
        <f t="shared" ref="AG43" si="332">IFERROR(VLOOKUP(AG42,勤務表,2,0),"")</f>
        <v/>
      </c>
    </row>
    <row r="44" spans="1:33" s="16" customFormat="1" ht="15" customHeight="1">
      <c r="A44" s="96"/>
      <c r="B44" s="90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</row>
    <row r="45" spans="1:33" s="16" customFormat="1" ht="24" customHeight="1">
      <c r="A45" s="94">
        <f>A42+1</f>
        <v>13</v>
      </c>
      <c r="B45" s="97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</row>
    <row r="46" spans="1:33" s="16" customFormat="1" ht="15" customHeight="1">
      <c r="A46" s="95"/>
      <c r="B46" s="87"/>
      <c r="C46" s="88" t="str">
        <f>IFERROR(VLOOKUP(C45,勤務表,2,0),"")</f>
        <v/>
      </c>
      <c r="D46" s="89" t="str">
        <f t="shared" ref="D46" si="333">IFERROR(VLOOKUP(D45,勤務表,2,0),"")</f>
        <v/>
      </c>
      <c r="E46" s="89" t="str">
        <f t="shared" ref="E46" si="334">IFERROR(VLOOKUP(E45,勤務表,2,0),"")</f>
        <v/>
      </c>
      <c r="F46" s="89" t="str">
        <f t="shared" ref="F46" si="335">IFERROR(VLOOKUP(F45,勤務表,2,0),"")</f>
        <v/>
      </c>
      <c r="G46" s="89" t="str">
        <f t="shared" ref="G46" si="336">IFERROR(VLOOKUP(G45,勤務表,2,0),"")</f>
        <v/>
      </c>
      <c r="H46" s="89" t="str">
        <f t="shared" ref="H46" si="337">IFERROR(VLOOKUP(H45,勤務表,2,0),"")</f>
        <v/>
      </c>
      <c r="I46" s="89" t="str">
        <f t="shared" ref="I46" si="338">IFERROR(VLOOKUP(I45,勤務表,2,0),"")</f>
        <v/>
      </c>
      <c r="J46" s="89" t="str">
        <f t="shared" ref="J46" si="339">IFERROR(VLOOKUP(J45,勤務表,2,0),"")</f>
        <v/>
      </c>
      <c r="K46" s="89" t="str">
        <f t="shared" ref="K46" si="340">IFERROR(VLOOKUP(K45,勤務表,2,0),"")</f>
        <v/>
      </c>
      <c r="L46" s="89" t="str">
        <f t="shared" ref="L46" si="341">IFERROR(VLOOKUP(L45,勤務表,2,0),"")</f>
        <v/>
      </c>
      <c r="M46" s="89" t="str">
        <f t="shared" ref="M46" si="342">IFERROR(VLOOKUP(M45,勤務表,2,0),"")</f>
        <v/>
      </c>
      <c r="N46" s="89" t="str">
        <f t="shared" ref="N46" si="343">IFERROR(VLOOKUP(N45,勤務表,2,0),"")</f>
        <v/>
      </c>
      <c r="O46" s="89" t="str">
        <f t="shared" ref="O46" si="344">IFERROR(VLOOKUP(O45,勤務表,2,0),"")</f>
        <v/>
      </c>
      <c r="P46" s="89" t="str">
        <f t="shared" ref="P46" si="345">IFERROR(VLOOKUP(P45,勤務表,2,0),"")</f>
        <v/>
      </c>
      <c r="Q46" s="89" t="str">
        <f t="shared" ref="Q46" si="346">IFERROR(VLOOKUP(Q45,勤務表,2,0),"")</f>
        <v/>
      </c>
      <c r="R46" s="89" t="str">
        <f t="shared" ref="R46" si="347">IFERROR(VLOOKUP(R45,勤務表,2,0),"")</f>
        <v/>
      </c>
      <c r="S46" s="89" t="str">
        <f t="shared" ref="S46" si="348">IFERROR(VLOOKUP(S45,勤務表,2,0),"")</f>
        <v/>
      </c>
      <c r="T46" s="89" t="str">
        <f t="shared" ref="T46" si="349">IFERROR(VLOOKUP(T45,勤務表,2,0),"")</f>
        <v/>
      </c>
      <c r="U46" s="89" t="str">
        <f t="shared" ref="U46" si="350">IFERROR(VLOOKUP(U45,勤務表,2,0),"")</f>
        <v/>
      </c>
      <c r="V46" s="89" t="str">
        <f t="shared" ref="V46" si="351">IFERROR(VLOOKUP(V45,勤務表,2,0),"")</f>
        <v/>
      </c>
      <c r="W46" s="89" t="str">
        <f t="shared" ref="W46" si="352">IFERROR(VLOOKUP(W45,勤務表,2,0),"")</f>
        <v/>
      </c>
      <c r="X46" s="89" t="str">
        <f t="shared" ref="X46" si="353">IFERROR(VLOOKUP(X45,勤務表,2,0),"")</f>
        <v/>
      </c>
      <c r="Y46" s="89" t="str">
        <f t="shared" ref="Y46" si="354">IFERROR(VLOOKUP(Y45,勤務表,2,0),"")</f>
        <v/>
      </c>
      <c r="Z46" s="89" t="str">
        <f t="shared" ref="Z46" si="355">IFERROR(VLOOKUP(Z45,勤務表,2,0),"")</f>
        <v/>
      </c>
      <c r="AA46" s="89" t="str">
        <f t="shared" ref="AA46" si="356">IFERROR(VLOOKUP(AA45,勤務表,2,0),"")</f>
        <v/>
      </c>
      <c r="AB46" s="89" t="str">
        <f t="shared" ref="AB46" si="357">IFERROR(VLOOKUP(AB45,勤務表,2,0),"")</f>
        <v/>
      </c>
      <c r="AC46" s="89" t="str">
        <f t="shared" ref="AC46" si="358">IFERROR(VLOOKUP(AC45,勤務表,2,0),"")</f>
        <v/>
      </c>
      <c r="AD46" s="89" t="str">
        <f t="shared" ref="AD46" si="359">IFERROR(VLOOKUP(AD45,勤務表,2,0),"")</f>
        <v/>
      </c>
      <c r="AE46" s="89" t="str">
        <f t="shared" ref="AE46" si="360">IFERROR(VLOOKUP(AE45,勤務表,2,0),"")</f>
        <v/>
      </c>
      <c r="AF46" s="89" t="str">
        <f t="shared" ref="AF46" si="361">IFERROR(VLOOKUP(AF45,勤務表,2,0),"")</f>
        <v/>
      </c>
      <c r="AG46" s="89" t="str">
        <f t="shared" ref="AG46" si="362">IFERROR(VLOOKUP(AG45,勤務表,2,0),"")</f>
        <v/>
      </c>
    </row>
    <row r="47" spans="1:33" s="16" customFormat="1" ht="15" customHeight="1">
      <c r="A47" s="96"/>
      <c r="B47" s="90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</row>
    <row r="48" spans="1:33" s="16" customFormat="1" ht="24" customHeight="1">
      <c r="A48" s="94">
        <f>A45+1</f>
        <v>14</v>
      </c>
      <c r="B48" s="97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</row>
    <row r="49" spans="1:33" s="16" customFormat="1" ht="15" customHeight="1">
      <c r="A49" s="95"/>
      <c r="B49" s="87"/>
      <c r="C49" s="88" t="str">
        <f>IFERROR(VLOOKUP(C48,勤務表,2,0),"")</f>
        <v/>
      </c>
      <c r="D49" s="89" t="str">
        <f t="shared" ref="D49" si="363">IFERROR(VLOOKUP(D48,勤務表,2,0),"")</f>
        <v/>
      </c>
      <c r="E49" s="89" t="str">
        <f t="shared" ref="E49" si="364">IFERROR(VLOOKUP(E48,勤務表,2,0),"")</f>
        <v/>
      </c>
      <c r="F49" s="89" t="str">
        <f t="shared" ref="F49" si="365">IFERROR(VLOOKUP(F48,勤務表,2,0),"")</f>
        <v/>
      </c>
      <c r="G49" s="89" t="str">
        <f t="shared" ref="G49" si="366">IFERROR(VLOOKUP(G48,勤務表,2,0),"")</f>
        <v/>
      </c>
      <c r="H49" s="89" t="str">
        <f t="shared" ref="H49" si="367">IFERROR(VLOOKUP(H48,勤務表,2,0),"")</f>
        <v/>
      </c>
      <c r="I49" s="89" t="str">
        <f t="shared" ref="I49" si="368">IFERROR(VLOOKUP(I48,勤務表,2,0),"")</f>
        <v/>
      </c>
      <c r="J49" s="89" t="str">
        <f t="shared" ref="J49" si="369">IFERROR(VLOOKUP(J48,勤務表,2,0),"")</f>
        <v/>
      </c>
      <c r="K49" s="89" t="str">
        <f t="shared" ref="K49" si="370">IFERROR(VLOOKUP(K48,勤務表,2,0),"")</f>
        <v/>
      </c>
      <c r="L49" s="89" t="str">
        <f t="shared" ref="L49" si="371">IFERROR(VLOOKUP(L48,勤務表,2,0),"")</f>
        <v/>
      </c>
      <c r="M49" s="89" t="str">
        <f t="shared" ref="M49" si="372">IFERROR(VLOOKUP(M48,勤務表,2,0),"")</f>
        <v/>
      </c>
      <c r="N49" s="89" t="str">
        <f t="shared" ref="N49" si="373">IFERROR(VLOOKUP(N48,勤務表,2,0),"")</f>
        <v/>
      </c>
      <c r="O49" s="89" t="str">
        <f t="shared" ref="O49" si="374">IFERROR(VLOOKUP(O48,勤務表,2,0),"")</f>
        <v/>
      </c>
      <c r="P49" s="89" t="str">
        <f t="shared" ref="P49" si="375">IFERROR(VLOOKUP(P48,勤務表,2,0),"")</f>
        <v/>
      </c>
      <c r="Q49" s="89" t="str">
        <f t="shared" ref="Q49" si="376">IFERROR(VLOOKUP(Q48,勤務表,2,0),"")</f>
        <v/>
      </c>
      <c r="R49" s="89" t="str">
        <f t="shared" ref="R49" si="377">IFERROR(VLOOKUP(R48,勤務表,2,0),"")</f>
        <v/>
      </c>
      <c r="S49" s="89" t="str">
        <f t="shared" ref="S49" si="378">IFERROR(VLOOKUP(S48,勤務表,2,0),"")</f>
        <v/>
      </c>
      <c r="T49" s="89" t="str">
        <f t="shared" ref="T49" si="379">IFERROR(VLOOKUP(T48,勤務表,2,0),"")</f>
        <v/>
      </c>
      <c r="U49" s="89" t="str">
        <f t="shared" ref="U49" si="380">IFERROR(VLOOKUP(U48,勤務表,2,0),"")</f>
        <v/>
      </c>
      <c r="V49" s="89" t="str">
        <f t="shared" ref="V49" si="381">IFERROR(VLOOKUP(V48,勤務表,2,0),"")</f>
        <v/>
      </c>
      <c r="W49" s="89" t="str">
        <f t="shared" ref="W49" si="382">IFERROR(VLOOKUP(W48,勤務表,2,0),"")</f>
        <v/>
      </c>
      <c r="X49" s="89" t="str">
        <f t="shared" ref="X49" si="383">IFERROR(VLOOKUP(X48,勤務表,2,0),"")</f>
        <v/>
      </c>
      <c r="Y49" s="89" t="str">
        <f t="shared" ref="Y49" si="384">IFERROR(VLOOKUP(Y48,勤務表,2,0),"")</f>
        <v/>
      </c>
      <c r="Z49" s="89" t="str">
        <f t="shared" ref="Z49" si="385">IFERROR(VLOOKUP(Z48,勤務表,2,0),"")</f>
        <v/>
      </c>
      <c r="AA49" s="89" t="str">
        <f t="shared" ref="AA49" si="386">IFERROR(VLOOKUP(AA48,勤務表,2,0),"")</f>
        <v/>
      </c>
      <c r="AB49" s="89" t="str">
        <f t="shared" ref="AB49" si="387">IFERROR(VLOOKUP(AB48,勤務表,2,0),"")</f>
        <v/>
      </c>
      <c r="AC49" s="89" t="str">
        <f t="shared" ref="AC49" si="388">IFERROR(VLOOKUP(AC48,勤務表,2,0),"")</f>
        <v/>
      </c>
      <c r="AD49" s="89" t="str">
        <f t="shared" ref="AD49" si="389">IFERROR(VLOOKUP(AD48,勤務表,2,0),"")</f>
        <v/>
      </c>
      <c r="AE49" s="89" t="str">
        <f t="shared" ref="AE49" si="390">IFERROR(VLOOKUP(AE48,勤務表,2,0),"")</f>
        <v/>
      </c>
      <c r="AF49" s="89" t="str">
        <f t="shared" ref="AF49" si="391">IFERROR(VLOOKUP(AF48,勤務表,2,0),"")</f>
        <v/>
      </c>
      <c r="AG49" s="89" t="str">
        <f t="shared" ref="AG49" si="392">IFERROR(VLOOKUP(AG48,勤務表,2,0),"")</f>
        <v/>
      </c>
    </row>
    <row r="50" spans="1:33" s="16" customFormat="1" ht="15" customHeight="1">
      <c r="A50" s="96"/>
      <c r="B50" s="90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</row>
    <row r="51" spans="1:33" s="16" customFormat="1" ht="24" customHeight="1">
      <c r="A51" s="94">
        <f>A48+1</f>
        <v>15</v>
      </c>
      <c r="B51" s="97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</row>
    <row r="52" spans="1:33" s="16" customFormat="1" ht="15" customHeight="1">
      <c r="A52" s="95"/>
      <c r="B52" s="87"/>
      <c r="C52" s="88" t="str">
        <f>IFERROR(VLOOKUP(C51,勤務表,2,0),"")</f>
        <v/>
      </c>
      <c r="D52" s="89" t="str">
        <f t="shared" ref="D52" si="393">IFERROR(VLOOKUP(D51,勤務表,2,0),"")</f>
        <v/>
      </c>
      <c r="E52" s="89" t="str">
        <f t="shared" ref="E52" si="394">IFERROR(VLOOKUP(E51,勤務表,2,0),"")</f>
        <v/>
      </c>
      <c r="F52" s="89" t="str">
        <f t="shared" ref="F52" si="395">IFERROR(VLOOKUP(F51,勤務表,2,0),"")</f>
        <v/>
      </c>
      <c r="G52" s="89" t="str">
        <f t="shared" ref="G52" si="396">IFERROR(VLOOKUP(G51,勤務表,2,0),"")</f>
        <v/>
      </c>
      <c r="H52" s="89" t="str">
        <f t="shared" ref="H52" si="397">IFERROR(VLOOKUP(H51,勤務表,2,0),"")</f>
        <v/>
      </c>
      <c r="I52" s="89" t="str">
        <f t="shared" ref="I52" si="398">IFERROR(VLOOKUP(I51,勤務表,2,0),"")</f>
        <v/>
      </c>
      <c r="J52" s="89" t="str">
        <f t="shared" ref="J52" si="399">IFERROR(VLOOKUP(J51,勤務表,2,0),"")</f>
        <v/>
      </c>
      <c r="K52" s="89" t="str">
        <f t="shared" ref="K52" si="400">IFERROR(VLOOKUP(K51,勤務表,2,0),"")</f>
        <v/>
      </c>
      <c r="L52" s="89" t="str">
        <f t="shared" ref="L52" si="401">IFERROR(VLOOKUP(L51,勤務表,2,0),"")</f>
        <v/>
      </c>
      <c r="M52" s="89" t="str">
        <f t="shared" ref="M52" si="402">IFERROR(VLOOKUP(M51,勤務表,2,0),"")</f>
        <v/>
      </c>
      <c r="N52" s="89" t="str">
        <f t="shared" ref="N52" si="403">IFERROR(VLOOKUP(N51,勤務表,2,0),"")</f>
        <v/>
      </c>
      <c r="O52" s="89" t="str">
        <f t="shared" ref="O52" si="404">IFERROR(VLOOKUP(O51,勤務表,2,0),"")</f>
        <v/>
      </c>
      <c r="P52" s="89" t="str">
        <f t="shared" ref="P52" si="405">IFERROR(VLOOKUP(P51,勤務表,2,0),"")</f>
        <v/>
      </c>
      <c r="Q52" s="89" t="str">
        <f t="shared" ref="Q52" si="406">IFERROR(VLOOKUP(Q51,勤務表,2,0),"")</f>
        <v/>
      </c>
      <c r="R52" s="89" t="str">
        <f t="shared" ref="R52" si="407">IFERROR(VLOOKUP(R51,勤務表,2,0),"")</f>
        <v/>
      </c>
      <c r="S52" s="89" t="str">
        <f t="shared" ref="S52" si="408">IFERROR(VLOOKUP(S51,勤務表,2,0),"")</f>
        <v/>
      </c>
      <c r="T52" s="89" t="str">
        <f t="shared" ref="T52" si="409">IFERROR(VLOOKUP(T51,勤務表,2,0),"")</f>
        <v/>
      </c>
      <c r="U52" s="89" t="str">
        <f t="shared" ref="U52" si="410">IFERROR(VLOOKUP(U51,勤務表,2,0),"")</f>
        <v/>
      </c>
      <c r="V52" s="89" t="str">
        <f t="shared" ref="V52" si="411">IFERROR(VLOOKUP(V51,勤務表,2,0),"")</f>
        <v/>
      </c>
      <c r="W52" s="89" t="str">
        <f t="shared" ref="W52" si="412">IFERROR(VLOOKUP(W51,勤務表,2,0),"")</f>
        <v/>
      </c>
      <c r="X52" s="89" t="str">
        <f t="shared" ref="X52" si="413">IFERROR(VLOOKUP(X51,勤務表,2,0),"")</f>
        <v/>
      </c>
      <c r="Y52" s="89" t="str">
        <f t="shared" ref="Y52" si="414">IFERROR(VLOOKUP(Y51,勤務表,2,0),"")</f>
        <v/>
      </c>
      <c r="Z52" s="89" t="str">
        <f t="shared" ref="Z52" si="415">IFERROR(VLOOKUP(Z51,勤務表,2,0),"")</f>
        <v/>
      </c>
      <c r="AA52" s="89" t="str">
        <f t="shared" ref="AA52" si="416">IFERROR(VLOOKUP(AA51,勤務表,2,0),"")</f>
        <v/>
      </c>
      <c r="AB52" s="89" t="str">
        <f t="shared" ref="AB52" si="417">IFERROR(VLOOKUP(AB51,勤務表,2,0),"")</f>
        <v/>
      </c>
      <c r="AC52" s="89" t="str">
        <f t="shared" ref="AC52" si="418">IFERROR(VLOOKUP(AC51,勤務表,2,0),"")</f>
        <v/>
      </c>
      <c r="AD52" s="89" t="str">
        <f t="shared" ref="AD52" si="419">IFERROR(VLOOKUP(AD51,勤務表,2,0),"")</f>
        <v/>
      </c>
      <c r="AE52" s="89" t="str">
        <f t="shared" ref="AE52" si="420">IFERROR(VLOOKUP(AE51,勤務表,2,0),"")</f>
        <v/>
      </c>
      <c r="AF52" s="89" t="str">
        <f t="shared" ref="AF52" si="421">IFERROR(VLOOKUP(AF51,勤務表,2,0),"")</f>
        <v/>
      </c>
      <c r="AG52" s="89" t="str">
        <f t="shared" ref="AG52" si="422">IFERROR(VLOOKUP(AG51,勤務表,2,0),"")</f>
        <v/>
      </c>
    </row>
    <row r="53" spans="1:33" s="16" customFormat="1" ht="15" customHeight="1">
      <c r="A53" s="96"/>
      <c r="B53" s="90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</row>
    <row r="54" spans="1:33" s="16" customFormat="1" ht="24" customHeight="1">
      <c r="A54" s="94">
        <f>A51+1</f>
        <v>16</v>
      </c>
      <c r="B54" s="97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</row>
    <row r="55" spans="1:33" s="16" customFormat="1" ht="15" customHeight="1">
      <c r="A55" s="95"/>
      <c r="B55" s="87"/>
      <c r="C55" s="88" t="str">
        <f>IFERROR(VLOOKUP(C54,勤務表,2,0),"")</f>
        <v/>
      </c>
      <c r="D55" s="89" t="str">
        <f t="shared" ref="D55" si="423">IFERROR(VLOOKUP(D54,勤務表,2,0),"")</f>
        <v/>
      </c>
      <c r="E55" s="89" t="str">
        <f t="shared" ref="E55" si="424">IFERROR(VLOOKUP(E54,勤務表,2,0),"")</f>
        <v/>
      </c>
      <c r="F55" s="89" t="str">
        <f t="shared" ref="F55" si="425">IFERROR(VLOOKUP(F54,勤務表,2,0),"")</f>
        <v/>
      </c>
      <c r="G55" s="89" t="str">
        <f t="shared" ref="G55" si="426">IFERROR(VLOOKUP(G54,勤務表,2,0),"")</f>
        <v/>
      </c>
      <c r="H55" s="89" t="str">
        <f t="shared" ref="H55" si="427">IFERROR(VLOOKUP(H54,勤務表,2,0),"")</f>
        <v/>
      </c>
      <c r="I55" s="89" t="str">
        <f t="shared" ref="I55" si="428">IFERROR(VLOOKUP(I54,勤務表,2,0),"")</f>
        <v/>
      </c>
      <c r="J55" s="89" t="str">
        <f t="shared" ref="J55" si="429">IFERROR(VLOOKUP(J54,勤務表,2,0),"")</f>
        <v/>
      </c>
      <c r="K55" s="89" t="str">
        <f t="shared" ref="K55" si="430">IFERROR(VLOOKUP(K54,勤務表,2,0),"")</f>
        <v/>
      </c>
      <c r="L55" s="89" t="str">
        <f t="shared" ref="L55" si="431">IFERROR(VLOOKUP(L54,勤務表,2,0),"")</f>
        <v/>
      </c>
      <c r="M55" s="89" t="str">
        <f t="shared" ref="M55" si="432">IFERROR(VLOOKUP(M54,勤務表,2,0),"")</f>
        <v/>
      </c>
      <c r="N55" s="89" t="str">
        <f t="shared" ref="N55" si="433">IFERROR(VLOOKUP(N54,勤務表,2,0),"")</f>
        <v/>
      </c>
      <c r="O55" s="89" t="str">
        <f t="shared" ref="O55" si="434">IFERROR(VLOOKUP(O54,勤務表,2,0),"")</f>
        <v/>
      </c>
      <c r="P55" s="89" t="str">
        <f t="shared" ref="P55" si="435">IFERROR(VLOOKUP(P54,勤務表,2,0),"")</f>
        <v/>
      </c>
      <c r="Q55" s="89" t="str">
        <f t="shared" ref="Q55" si="436">IFERROR(VLOOKUP(Q54,勤務表,2,0),"")</f>
        <v/>
      </c>
      <c r="R55" s="89" t="str">
        <f t="shared" ref="R55" si="437">IFERROR(VLOOKUP(R54,勤務表,2,0),"")</f>
        <v/>
      </c>
      <c r="S55" s="89" t="str">
        <f t="shared" ref="S55" si="438">IFERROR(VLOOKUP(S54,勤務表,2,0),"")</f>
        <v/>
      </c>
      <c r="T55" s="89" t="str">
        <f t="shared" ref="T55" si="439">IFERROR(VLOOKUP(T54,勤務表,2,0),"")</f>
        <v/>
      </c>
      <c r="U55" s="89" t="str">
        <f t="shared" ref="U55" si="440">IFERROR(VLOOKUP(U54,勤務表,2,0),"")</f>
        <v/>
      </c>
      <c r="V55" s="89" t="str">
        <f t="shared" ref="V55" si="441">IFERROR(VLOOKUP(V54,勤務表,2,0),"")</f>
        <v/>
      </c>
      <c r="W55" s="89" t="str">
        <f t="shared" ref="W55" si="442">IFERROR(VLOOKUP(W54,勤務表,2,0),"")</f>
        <v/>
      </c>
      <c r="X55" s="89" t="str">
        <f t="shared" ref="X55" si="443">IFERROR(VLOOKUP(X54,勤務表,2,0),"")</f>
        <v/>
      </c>
      <c r="Y55" s="89" t="str">
        <f t="shared" ref="Y55" si="444">IFERROR(VLOOKUP(Y54,勤務表,2,0),"")</f>
        <v/>
      </c>
      <c r="Z55" s="89" t="str">
        <f t="shared" ref="Z55" si="445">IFERROR(VLOOKUP(Z54,勤務表,2,0),"")</f>
        <v/>
      </c>
      <c r="AA55" s="89" t="str">
        <f t="shared" ref="AA55" si="446">IFERROR(VLOOKUP(AA54,勤務表,2,0),"")</f>
        <v/>
      </c>
      <c r="AB55" s="89" t="str">
        <f t="shared" ref="AB55" si="447">IFERROR(VLOOKUP(AB54,勤務表,2,0),"")</f>
        <v/>
      </c>
      <c r="AC55" s="89" t="str">
        <f t="shared" ref="AC55" si="448">IFERROR(VLOOKUP(AC54,勤務表,2,0),"")</f>
        <v/>
      </c>
      <c r="AD55" s="89" t="str">
        <f t="shared" ref="AD55" si="449">IFERROR(VLOOKUP(AD54,勤務表,2,0),"")</f>
        <v/>
      </c>
      <c r="AE55" s="89" t="str">
        <f t="shared" ref="AE55" si="450">IFERROR(VLOOKUP(AE54,勤務表,2,0),"")</f>
        <v/>
      </c>
      <c r="AF55" s="89" t="str">
        <f t="shared" ref="AF55" si="451">IFERROR(VLOOKUP(AF54,勤務表,2,0),"")</f>
        <v/>
      </c>
      <c r="AG55" s="89" t="str">
        <f t="shared" ref="AG55" si="452">IFERROR(VLOOKUP(AG54,勤務表,2,0),"")</f>
        <v/>
      </c>
    </row>
    <row r="56" spans="1:33" s="16" customFormat="1" ht="15" customHeight="1">
      <c r="A56" s="96"/>
      <c r="B56" s="90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</row>
    <row r="57" spans="1:33" s="16" customFormat="1" ht="24" customHeight="1">
      <c r="A57" s="94">
        <f>A54+1</f>
        <v>17</v>
      </c>
      <c r="B57" s="97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</row>
    <row r="58" spans="1:33" s="16" customFormat="1" ht="15" customHeight="1">
      <c r="A58" s="95"/>
      <c r="B58" s="87"/>
      <c r="C58" s="88" t="str">
        <f>IFERROR(VLOOKUP(C57,勤務表,2,0),"")</f>
        <v/>
      </c>
      <c r="D58" s="89" t="str">
        <f t="shared" ref="D58" si="453">IFERROR(VLOOKUP(D57,勤務表,2,0),"")</f>
        <v/>
      </c>
      <c r="E58" s="89" t="str">
        <f t="shared" ref="E58" si="454">IFERROR(VLOOKUP(E57,勤務表,2,0),"")</f>
        <v/>
      </c>
      <c r="F58" s="89" t="str">
        <f t="shared" ref="F58" si="455">IFERROR(VLOOKUP(F57,勤務表,2,0),"")</f>
        <v/>
      </c>
      <c r="G58" s="89" t="str">
        <f t="shared" ref="G58" si="456">IFERROR(VLOOKUP(G57,勤務表,2,0),"")</f>
        <v/>
      </c>
      <c r="H58" s="89" t="str">
        <f t="shared" ref="H58" si="457">IFERROR(VLOOKUP(H57,勤務表,2,0),"")</f>
        <v/>
      </c>
      <c r="I58" s="89" t="str">
        <f t="shared" ref="I58" si="458">IFERROR(VLOOKUP(I57,勤務表,2,0),"")</f>
        <v/>
      </c>
      <c r="J58" s="89" t="str">
        <f t="shared" ref="J58" si="459">IFERROR(VLOOKUP(J57,勤務表,2,0),"")</f>
        <v/>
      </c>
      <c r="K58" s="89" t="str">
        <f t="shared" ref="K58" si="460">IFERROR(VLOOKUP(K57,勤務表,2,0),"")</f>
        <v/>
      </c>
      <c r="L58" s="89" t="str">
        <f t="shared" ref="L58" si="461">IFERROR(VLOOKUP(L57,勤務表,2,0),"")</f>
        <v/>
      </c>
      <c r="M58" s="89" t="str">
        <f t="shared" ref="M58" si="462">IFERROR(VLOOKUP(M57,勤務表,2,0),"")</f>
        <v/>
      </c>
      <c r="N58" s="89" t="str">
        <f t="shared" ref="N58" si="463">IFERROR(VLOOKUP(N57,勤務表,2,0),"")</f>
        <v/>
      </c>
      <c r="O58" s="89" t="str">
        <f t="shared" ref="O58" si="464">IFERROR(VLOOKUP(O57,勤務表,2,0),"")</f>
        <v/>
      </c>
      <c r="P58" s="89" t="str">
        <f t="shared" ref="P58" si="465">IFERROR(VLOOKUP(P57,勤務表,2,0),"")</f>
        <v/>
      </c>
      <c r="Q58" s="89" t="str">
        <f t="shared" ref="Q58" si="466">IFERROR(VLOOKUP(Q57,勤務表,2,0),"")</f>
        <v/>
      </c>
      <c r="R58" s="89" t="str">
        <f t="shared" ref="R58" si="467">IFERROR(VLOOKUP(R57,勤務表,2,0),"")</f>
        <v/>
      </c>
      <c r="S58" s="89" t="str">
        <f t="shared" ref="S58" si="468">IFERROR(VLOOKUP(S57,勤務表,2,0),"")</f>
        <v/>
      </c>
      <c r="T58" s="89" t="str">
        <f t="shared" ref="T58" si="469">IFERROR(VLOOKUP(T57,勤務表,2,0),"")</f>
        <v/>
      </c>
      <c r="U58" s="89" t="str">
        <f t="shared" ref="U58" si="470">IFERROR(VLOOKUP(U57,勤務表,2,0),"")</f>
        <v/>
      </c>
      <c r="V58" s="89" t="str">
        <f t="shared" ref="V58" si="471">IFERROR(VLOOKUP(V57,勤務表,2,0),"")</f>
        <v/>
      </c>
      <c r="W58" s="89" t="str">
        <f t="shared" ref="W58" si="472">IFERROR(VLOOKUP(W57,勤務表,2,0),"")</f>
        <v/>
      </c>
      <c r="X58" s="89" t="str">
        <f t="shared" ref="X58" si="473">IFERROR(VLOOKUP(X57,勤務表,2,0),"")</f>
        <v/>
      </c>
      <c r="Y58" s="89" t="str">
        <f t="shared" ref="Y58" si="474">IFERROR(VLOOKUP(Y57,勤務表,2,0),"")</f>
        <v/>
      </c>
      <c r="Z58" s="89" t="str">
        <f t="shared" ref="Z58" si="475">IFERROR(VLOOKUP(Z57,勤務表,2,0),"")</f>
        <v/>
      </c>
      <c r="AA58" s="89" t="str">
        <f t="shared" ref="AA58" si="476">IFERROR(VLOOKUP(AA57,勤務表,2,0),"")</f>
        <v/>
      </c>
      <c r="AB58" s="89" t="str">
        <f t="shared" ref="AB58" si="477">IFERROR(VLOOKUP(AB57,勤務表,2,0),"")</f>
        <v/>
      </c>
      <c r="AC58" s="89" t="str">
        <f t="shared" ref="AC58" si="478">IFERROR(VLOOKUP(AC57,勤務表,2,0),"")</f>
        <v/>
      </c>
      <c r="AD58" s="89" t="str">
        <f t="shared" ref="AD58" si="479">IFERROR(VLOOKUP(AD57,勤務表,2,0),"")</f>
        <v/>
      </c>
      <c r="AE58" s="89" t="str">
        <f t="shared" ref="AE58" si="480">IFERROR(VLOOKUP(AE57,勤務表,2,0),"")</f>
        <v/>
      </c>
      <c r="AF58" s="89" t="str">
        <f t="shared" ref="AF58" si="481">IFERROR(VLOOKUP(AF57,勤務表,2,0),"")</f>
        <v/>
      </c>
      <c r="AG58" s="89" t="str">
        <f t="shared" ref="AG58" si="482">IFERROR(VLOOKUP(AG57,勤務表,2,0),"")</f>
        <v/>
      </c>
    </row>
    <row r="59" spans="1:33" s="16" customFormat="1" ht="15" customHeight="1">
      <c r="A59" s="96"/>
      <c r="B59" s="90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1"/>
    </row>
    <row r="60" spans="1:33" s="16" customFormat="1" ht="24" customHeight="1">
      <c r="A60" s="94">
        <f>A57+1</f>
        <v>18</v>
      </c>
      <c r="B60" s="97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</row>
    <row r="61" spans="1:33" s="16" customFormat="1" ht="15" customHeight="1">
      <c r="A61" s="95"/>
      <c r="B61" s="87"/>
      <c r="C61" s="88" t="str">
        <f>IFERROR(VLOOKUP(C60,勤務表,2,0),"")</f>
        <v/>
      </c>
      <c r="D61" s="89" t="str">
        <f t="shared" ref="D61" si="483">IFERROR(VLOOKUP(D60,勤務表,2,0),"")</f>
        <v/>
      </c>
      <c r="E61" s="89" t="str">
        <f t="shared" ref="E61" si="484">IFERROR(VLOOKUP(E60,勤務表,2,0),"")</f>
        <v/>
      </c>
      <c r="F61" s="89" t="str">
        <f t="shared" ref="F61" si="485">IFERROR(VLOOKUP(F60,勤務表,2,0),"")</f>
        <v/>
      </c>
      <c r="G61" s="89" t="str">
        <f t="shared" ref="G61" si="486">IFERROR(VLOOKUP(G60,勤務表,2,0),"")</f>
        <v/>
      </c>
      <c r="H61" s="89" t="str">
        <f t="shared" ref="H61" si="487">IFERROR(VLOOKUP(H60,勤務表,2,0),"")</f>
        <v/>
      </c>
      <c r="I61" s="89" t="str">
        <f t="shared" ref="I61" si="488">IFERROR(VLOOKUP(I60,勤務表,2,0),"")</f>
        <v/>
      </c>
      <c r="J61" s="89" t="str">
        <f t="shared" ref="J61" si="489">IFERROR(VLOOKUP(J60,勤務表,2,0),"")</f>
        <v/>
      </c>
      <c r="K61" s="89" t="str">
        <f t="shared" ref="K61" si="490">IFERROR(VLOOKUP(K60,勤務表,2,0),"")</f>
        <v/>
      </c>
      <c r="L61" s="89" t="str">
        <f t="shared" ref="L61" si="491">IFERROR(VLOOKUP(L60,勤務表,2,0),"")</f>
        <v/>
      </c>
      <c r="M61" s="89" t="str">
        <f t="shared" ref="M61" si="492">IFERROR(VLOOKUP(M60,勤務表,2,0),"")</f>
        <v/>
      </c>
      <c r="N61" s="89" t="str">
        <f t="shared" ref="N61" si="493">IFERROR(VLOOKUP(N60,勤務表,2,0),"")</f>
        <v/>
      </c>
      <c r="O61" s="89" t="str">
        <f t="shared" ref="O61" si="494">IFERROR(VLOOKUP(O60,勤務表,2,0),"")</f>
        <v/>
      </c>
      <c r="P61" s="89" t="str">
        <f t="shared" ref="P61" si="495">IFERROR(VLOOKUP(P60,勤務表,2,0),"")</f>
        <v/>
      </c>
      <c r="Q61" s="89" t="str">
        <f t="shared" ref="Q61" si="496">IFERROR(VLOOKUP(Q60,勤務表,2,0),"")</f>
        <v/>
      </c>
      <c r="R61" s="89" t="str">
        <f t="shared" ref="R61" si="497">IFERROR(VLOOKUP(R60,勤務表,2,0),"")</f>
        <v/>
      </c>
      <c r="S61" s="89" t="str">
        <f t="shared" ref="S61" si="498">IFERROR(VLOOKUP(S60,勤務表,2,0),"")</f>
        <v/>
      </c>
      <c r="T61" s="89" t="str">
        <f t="shared" ref="T61" si="499">IFERROR(VLOOKUP(T60,勤務表,2,0),"")</f>
        <v/>
      </c>
      <c r="U61" s="89" t="str">
        <f t="shared" ref="U61" si="500">IFERROR(VLOOKUP(U60,勤務表,2,0),"")</f>
        <v/>
      </c>
      <c r="V61" s="89" t="str">
        <f t="shared" ref="V61" si="501">IFERROR(VLOOKUP(V60,勤務表,2,0),"")</f>
        <v/>
      </c>
      <c r="W61" s="89" t="str">
        <f t="shared" ref="W61" si="502">IFERROR(VLOOKUP(W60,勤務表,2,0),"")</f>
        <v/>
      </c>
      <c r="X61" s="89" t="str">
        <f t="shared" ref="X61" si="503">IFERROR(VLOOKUP(X60,勤務表,2,0),"")</f>
        <v/>
      </c>
      <c r="Y61" s="89" t="str">
        <f t="shared" ref="Y61" si="504">IFERROR(VLOOKUP(Y60,勤務表,2,0),"")</f>
        <v/>
      </c>
      <c r="Z61" s="89" t="str">
        <f t="shared" ref="Z61" si="505">IFERROR(VLOOKUP(Z60,勤務表,2,0),"")</f>
        <v/>
      </c>
      <c r="AA61" s="89" t="str">
        <f t="shared" ref="AA61" si="506">IFERROR(VLOOKUP(AA60,勤務表,2,0),"")</f>
        <v/>
      </c>
      <c r="AB61" s="89" t="str">
        <f t="shared" ref="AB61" si="507">IFERROR(VLOOKUP(AB60,勤務表,2,0),"")</f>
        <v/>
      </c>
      <c r="AC61" s="89" t="str">
        <f t="shared" ref="AC61" si="508">IFERROR(VLOOKUP(AC60,勤務表,2,0),"")</f>
        <v/>
      </c>
      <c r="AD61" s="89" t="str">
        <f t="shared" ref="AD61" si="509">IFERROR(VLOOKUP(AD60,勤務表,2,0),"")</f>
        <v/>
      </c>
      <c r="AE61" s="89" t="str">
        <f t="shared" ref="AE61" si="510">IFERROR(VLOOKUP(AE60,勤務表,2,0),"")</f>
        <v/>
      </c>
      <c r="AF61" s="89" t="str">
        <f t="shared" ref="AF61" si="511">IFERROR(VLOOKUP(AF60,勤務表,2,0),"")</f>
        <v/>
      </c>
      <c r="AG61" s="89" t="str">
        <f t="shared" ref="AG61" si="512">IFERROR(VLOOKUP(AG60,勤務表,2,0),"")</f>
        <v/>
      </c>
    </row>
    <row r="62" spans="1:33" s="16" customFormat="1" ht="15" customHeight="1">
      <c r="A62" s="96"/>
      <c r="B62" s="90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</row>
    <row r="63" spans="1:33" s="16" customFormat="1" ht="24" customHeight="1">
      <c r="A63" s="94">
        <f>A60+1</f>
        <v>19</v>
      </c>
      <c r="B63" s="97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</row>
    <row r="64" spans="1:33" s="16" customFormat="1" ht="15" customHeight="1">
      <c r="A64" s="95"/>
      <c r="B64" s="87"/>
      <c r="C64" s="88" t="str">
        <f>IFERROR(VLOOKUP(C63,勤務表,2,0),"")</f>
        <v/>
      </c>
      <c r="D64" s="89" t="str">
        <f t="shared" ref="D64" si="513">IFERROR(VLOOKUP(D63,勤務表,2,0),"")</f>
        <v/>
      </c>
      <c r="E64" s="89" t="str">
        <f t="shared" ref="E64" si="514">IFERROR(VLOOKUP(E63,勤務表,2,0),"")</f>
        <v/>
      </c>
      <c r="F64" s="89" t="str">
        <f t="shared" ref="F64" si="515">IFERROR(VLOOKUP(F63,勤務表,2,0),"")</f>
        <v/>
      </c>
      <c r="G64" s="89" t="str">
        <f t="shared" ref="G64" si="516">IFERROR(VLOOKUP(G63,勤務表,2,0),"")</f>
        <v/>
      </c>
      <c r="H64" s="89" t="str">
        <f t="shared" ref="H64" si="517">IFERROR(VLOOKUP(H63,勤務表,2,0),"")</f>
        <v/>
      </c>
      <c r="I64" s="89" t="str">
        <f t="shared" ref="I64" si="518">IFERROR(VLOOKUP(I63,勤務表,2,0),"")</f>
        <v/>
      </c>
      <c r="J64" s="89" t="str">
        <f t="shared" ref="J64" si="519">IFERROR(VLOOKUP(J63,勤務表,2,0),"")</f>
        <v/>
      </c>
      <c r="K64" s="89" t="str">
        <f t="shared" ref="K64" si="520">IFERROR(VLOOKUP(K63,勤務表,2,0),"")</f>
        <v/>
      </c>
      <c r="L64" s="89" t="str">
        <f t="shared" ref="L64" si="521">IFERROR(VLOOKUP(L63,勤務表,2,0),"")</f>
        <v/>
      </c>
      <c r="M64" s="89" t="str">
        <f t="shared" ref="M64" si="522">IFERROR(VLOOKUP(M63,勤務表,2,0),"")</f>
        <v/>
      </c>
      <c r="N64" s="89" t="str">
        <f t="shared" ref="N64" si="523">IFERROR(VLOOKUP(N63,勤務表,2,0),"")</f>
        <v/>
      </c>
      <c r="O64" s="89" t="str">
        <f t="shared" ref="O64" si="524">IFERROR(VLOOKUP(O63,勤務表,2,0),"")</f>
        <v/>
      </c>
      <c r="P64" s="89" t="str">
        <f t="shared" ref="P64" si="525">IFERROR(VLOOKUP(P63,勤務表,2,0),"")</f>
        <v/>
      </c>
      <c r="Q64" s="89" t="str">
        <f t="shared" ref="Q64" si="526">IFERROR(VLOOKUP(Q63,勤務表,2,0),"")</f>
        <v/>
      </c>
      <c r="R64" s="89" t="str">
        <f t="shared" ref="R64" si="527">IFERROR(VLOOKUP(R63,勤務表,2,0),"")</f>
        <v/>
      </c>
      <c r="S64" s="89" t="str">
        <f t="shared" ref="S64" si="528">IFERROR(VLOOKUP(S63,勤務表,2,0),"")</f>
        <v/>
      </c>
      <c r="T64" s="89" t="str">
        <f t="shared" ref="T64" si="529">IFERROR(VLOOKUP(T63,勤務表,2,0),"")</f>
        <v/>
      </c>
      <c r="U64" s="89" t="str">
        <f t="shared" ref="U64" si="530">IFERROR(VLOOKUP(U63,勤務表,2,0),"")</f>
        <v/>
      </c>
      <c r="V64" s="89" t="str">
        <f t="shared" ref="V64" si="531">IFERROR(VLOOKUP(V63,勤務表,2,0),"")</f>
        <v/>
      </c>
      <c r="W64" s="89" t="str">
        <f t="shared" ref="W64" si="532">IFERROR(VLOOKUP(W63,勤務表,2,0),"")</f>
        <v/>
      </c>
      <c r="X64" s="89" t="str">
        <f t="shared" ref="X64" si="533">IFERROR(VLOOKUP(X63,勤務表,2,0),"")</f>
        <v/>
      </c>
      <c r="Y64" s="89" t="str">
        <f t="shared" ref="Y64" si="534">IFERROR(VLOOKUP(Y63,勤務表,2,0),"")</f>
        <v/>
      </c>
      <c r="Z64" s="89" t="str">
        <f t="shared" ref="Z64" si="535">IFERROR(VLOOKUP(Z63,勤務表,2,0),"")</f>
        <v/>
      </c>
      <c r="AA64" s="89" t="str">
        <f t="shared" ref="AA64" si="536">IFERROR(VLOOKUP(AA63,勤務表,2,0),"")</f>
        <v/>
      </c>
      <c r="AB64" s="89" t="str">
        <f t="shared" ref="AB64" si="537">IFERROR(VLOOKUP(AB63,勤務表,2,0),"")</f>
        <v/>
      </c>
      <c r="AC64" s="89" t="str">
        <f t="shared" ref="AC64" si="538">IFERROR(VLOOKUP(AC63,勤務表,2,0),"")</f>
        <v/>
      </c>
      <c r="AD64" s="89" t="str">
        <f t="shared" ref="AD64" si="539">IFERROR(VLOOKUP(AD63,勤務表,2,0),"")</f>
        <v/>
      </c>
      <c r="AE64" s="89" t="str">
        <f t="shared" ref="AE64" si="540">IFERROR(VLOOKUP(AE63,勤務表,2,0),"")</f>
        <v/>
      </c>
      <c r="AF64" s="89" t="str">
        <f t="shared" ref="AF64" si="541">IFERROR(VLOOKUP(AF63,勤務表,2,0),"")</f>
        <v/>
      </c>
      <c r="AG64" s="89" t="str">
        <f t="shared" ref="AG64" si="542">IFERROR(VLOOKUP(AG63,勤務表,2,0),"")</f>
        <v/>
      </c>
    </row>
    <row r="65" spans="1:33" s="16" customFormat="1" ht="15" customHeight="1">
      <c r="A65" s="96"/>
      <c r="B65" s="90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</row>
    <row r="66" spans="1:33" s="16" customFormat="1" ht="24" customHeight="1">
      <c r="A66" s="94">
        <f>A63+1</f>
        <v>20</v>
      </c>
      <c r="B66" s="97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</row>
    <row r="67" spans="1:33" s="16" customFormat="1" ht="15" customHeight="1">
      <c r="A67" s="95"/>
      <c r="B67" s="87"/>
      <c r="C67" s="88" t="str">
        <f>IFERROR(VLOOKUP(C66,勤務表,2,0),"")</f>
        <v/>
      </c>
      <c r="D67" s="89" t="str">
        <f t="shared" ref="D67" si="543">IFERROR(VLOOKUP(D66,勤務表,2,0),"")</f>
        <v/>
      </c>
      <c r="E67" s="89" t="str">
        <f t="shared" ref="E67" si="544">IFERROR(VLOOKUP(E66,勤務表,2,0),"")</f>
        <v/>
      </c>
      <c r="F67" s="89" t="str">
        <f t="shared" ref="F67" si="545">IFERROR(VLOOKUP(F66,勤務表,2,0),"")</f>
        <v/>
      </c>
      <c r="G67" s="89" t="str">
        <f t="shared" ref="G67" si="546">IFERROR(VLOOKUP(G66,勤務表,2,0),"")</f>
        <v/>
      </c>
      <c r="H67" s="89" t="str">
        <f t="shared" ref="H67" si="547">IFERROR(VLOOKUP(H66,勤務表,2,0),"")</f>
        <v/>
      </c>
      <c r="I67" s="89" t="str">
        <f t="shared" ref="I67" si="548">IFERROR(VLOOKUP(I66,勤務表,2,0),"")</f>
        <v/>
      </c>
      <c r="J67" s="89" t="str">
        <f t="shared" ref="J67" si="549">IFERROR(VLOOKUP(J66,勤務表,2,0),"")</f>
        <v/>
      </c>
      <c r="K67" s="89" t="str">
        <f t="shared" ref="K67" si="550">IFERROR(VLOOKUP(K66,勤務表,2,0),"")</f>
        <v/>
      </c>
      <c r="L67" s="89" t="str">
        <f t="shared" ref="L67" si="551">IFERROR(VLOOKUP(L66,勤務表,2,0),"")</f>
        <v/>
      </c>
      <c r="M67" s="89" t="str">
        <f t="shared" ref="M67" si="552">IFERROR(VLOOKUP(M66,勤務表,2,0),"")</f>
        <v/>
      </c>
      <c r="N67" s="89" t="str">
        <f t="shared" ref="N67" si="553">IFERROR(VLOOKUP(N66,勤務表,2,0),"")</f>
        <v/>
      </c>
      <c r="O67" s="89" t="str">
        <f t="shared" ref="O67" si="554">IFERROR(VLOOKUP(O66,勤務表,2,0),"")</f>
        <v/>
      </c>
      <c r="P67" s="89" t="str">
        <f t="shared" ref="P67" si="555">IFERROR(VLOOKUP(P66,勤務表,2,0),"")</f>
        <v/>
      </c>
      <c r="Q67" s="89" t="str">
        <f t="shared" ref="Q67" si="556">IFERROR(VLOOKUP(Q66,勤務表,2,0),"")</f>
        <v/>
      </c>
      <c r="R67" s="89" t="str">
        <f t="shared" ref="R67" si="557">IFERROR(VLOOKUP(R66,勤務表,2,0),"")</f>
        <v/>
      </c>
      <c r="S67" s="89" t="str">
        <f t="shared" ref="S67" si="558">IFERROR(VLOOKUP(S66,勤務表,2,0),"")</f>
        <v/>
      </c>
      <c r="T67" s="89" t="str">
        <f t="shared" ref="T67" si="559">IFERROR(VLOOKUP(T66,勤務表,2,0),"")</f>
        <v/>
      </c>
      <c r="U67" s="89" t="str">
        <f t="shared" ref="U67" si="560">IFERROR(VLOOKUP(U66,勤務表,2,0),"")</f>
        <v/>
      </c>
      <c r="V67" s="89" t="str">
        <f t="shared" ref="V67" si="561">IFERROR(VLOOKUP(V66,勤務表,2,0),"")</f>
        <v/>
      </c>
      <c r="W67" s="89" t="str">
        <f t="shared" ref="W67" si="562">IFERROR(VLOOKUP(W66,勤務表,2,0),"")</f>
        <v/>
      </c>
      <c r="X67" s="89" t="str">
        <f t="shared" ref="X67" si="563">IFERROR(VLOOKUP(X66,勤務表,2,0),"")</f>
        <v/>
      </c>
      <c r="Y67" s="89" t="str">
        <f t="shared" ref="Y67" si="564">IFERROR(VLOOKUP(Y66,勤務表,2,0),"")</f>
        <v/>
      </c>
      <c r="Z67" s="89" t="str">
        <f t="shared" ref="Z67" si="565">IFERROR(VLOOKUP(Z66,勤務表,2,0),"")</f>
        <v/>
      </c>
      <c r="AA67" s="89" t="str">
        <f t="shared" ref="AA67" si="566">IFERROR(VLOOKUP(AA66,勤務表,2,0),"")</f>
        <v/>
      </c>
      <c r="AB67" s="89" t="str">
        <f t="shared" ref="AB67" si="567">IFERROR(VLOOKUP(AB66,勤務表,2,0),"")</f>
        <v/>
      </c>
      <c r="AC67" s="89" t="str">
        <f t="shared" ref="AC67" si="568">IFERROR(VLOOKUP(AC66,勤務表,2,0),"")</f>
        <v/>
      </c>
      <c r="AD67" s="89" t="str">
        <f t="shared" ref="AD67" si="569">IFERROR(VLOOKUP(AD66,勤務表,2,0),"")</f>
        <v/>
      </c>
      <c r="AE67" s="89" t="str">
        <f t="shared" ref="AE67" si="570">IFERROR(VLOOKUP(AE66,勤務表,2,0),"")</f>
        <v/>
      </c>
      <c r="AF67" s="89" t="str">
        <f t="shared" ref="AF67" si="571">IFERROR(VLOOKUP(AF66,勤務表,2,0),"")</f>
        <v/>
      </c>
      <c r="AG67" s="89" t="str">
        <f t="shared" ref="AG67" si="572">IFERROR(VLOOKUP(AG66,勤務表,2,0),"")</f>
        <v/>
      </c>
    </row>
    <row r="68" spans="1:33" s="16" customFormat="1" ht="15" customHeight="1">
      <c r="A68" s="96"/>
      <c r="B68" s="90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</row>
    <row r="69" spans="1:33" s="16" customFormat="1" ht="24" customHeight="1">
      <c r="A69" s="94">
        <f>A66+1</f>
        <v>21</v>
      </c>
      <c r="B69" s="97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</row>
    <row r="70" spans="1:33" s="16" customFormat="1" ht="15" customHeight="1">
      <c r="A70" s="95"/>
      <c r="B70" s="87"/>
      <c r="C70" s="88" t="str">
        <f>IFERROR(VLOOKUP(C69,勤務表,2,0),"")</f>
        <v/>
      </c>
      <c r="D70" s="89" t="str">
        <f t="shared" ref="D70" si="573">IFERROR(VLOOKUP(D69,勤務表,2,0),"")</f>
        <v/>
      </c>
      <c r="E70" s="89" t="str">
        <f t="shared" ref="E70" si="574">IFERROR(VLOOKUP(E69,勤務表,2,0),"")</f>
        <v/>
      </c>
      <c r="F70" s="89" t="str">
        <f t="shared" ref="F70" si="575">IFERROR(VLOOKUP(F69,勤務表,2,0),"")</f>
        <v/>
      </c>
      <c r="G70" s="89" t="str">
        <f t="shared" ref="G70" si="576">IFERROR(VLOOKUP(G69,勤務表,2,0),"")</f>
        <v/>
      </c>
      <c r="H70" s="89" t="str">
        <f t="shared" ref="H70" si="577">IFERROR(VLOOKUP(H69,勤務表,2,0),"")</f>
        <v/>
      </c>
      <c r="I70" s="89" t="str">
        <f t="shared" ref="I70" si="578">IFERROR(VLOOKUP(I69,勤務表,2,0),"")</f>
        <v/>
      </c>
      <c r="J70" s="89" t="str">
        <f t="shared" ref="J70" si="579">IFERROR(VLOOKUP(J69,勤務表,2,0),"")</f>
        <v/>
      </c>
      <c r="K70" s="89" t="str">
        <f t="shared" ref="K70" si="580">IFERROR(VLOOKUP(K69,勤務表,2,0),"")</f>
        <v/>
      </c>
      <c r="L70" s="89" t="str">
        <f t="shared" ref="L70" si="581">IFERROR(VLOOKUP(L69,勤務表,2,0),"")</f>
        <v/>
      </c>
      <c r="M70" s="89" t="str">
        <f t="shared" ref="M70" si="582">IFERROR(VLOOKUP(M69,勤務表,2,0),"")</f>
        <v/>
      </c>
      <c r="N70" s="89" t="str">
        <f t="shared" ref="N70" si="583">IFERROR(VLOOKUP(N69,勤務表,2,0),"")</f>
        <v/>
      </c>
      <c r="O70" s="89" t="str">
        <f t="shared" ref="O70" si="584">IFERROR(VLOOKUP(O69,勤務表,2,0),"")</f>
        <v/>
      </c>
      <c r="P70" s="89" t="str">
        <f t="shared" ref="P70" si="585">IFERROR(VLOOKUP(P69,勤務表,2,0),"")</f>
        <v/>
      </c>
      <c r="Q70" s="89" t="str">
        <f t="shared" ref="Q70" si="586">IFERROR(VLOOKUP(Q69,勤務表,2,0),"")</f>
        <v/>
      </c>
      <c r="R70" s="89" t="str">
        <f t="shared" ref="R70" si="587">IFERROR(VLOOKUP(R69,勤務表,2,0),"")</f>
        <v/>
      </c>
      <c r="S70" s="89" t="str">
        <f t="shared" ref="S70" si="588">IFERROR(VLOOKUP(S69,勤務表,2,0),"")</f>
        <v/>
      </c>
      <c r="T70" s="89" t="str">
        <f t="shared" ref="T70" si="589">IFERROR(VLOOKUP(T69,勤務表,2,0),"")</f>
        <v/>
      </c>
      <c r="U70" s="89" t="str">
        <f t="shared" ref="U70" si="590">IFERROR(VLOOKUP(U69,勤務表,2,0),"")</f>
        <v/>
      </c>
      <c r="V70" s="89" t="str">
        <f t="shared" ref="V70" si="591">IFERROR(VLOOKUP(V69,勤務表,2,0),"")</f>
        <v/>
      </c>
      <c r="W70" s="89" t="str">
        <f t="shared" ref="W70" si="592">IFERROR(VLOOKUP(W69,勤務表,2,0),"")</f>
        <v/>
      </c>
      <c r="X70" s="89" t="str">
        <f t="shared" ref="X70" si="593">IFERROR(VLOOKUP(X69,勤務表,2,0),"")</f>
        <v/>
      </c>
      <c r="Y70" s="89" t="str">
        <f t="shared" ref="Y70" si="594">IFERROR(VLOOKUP(Y69,勤務表,2,0),"")</f>
        <v/>
      </c>
      <c r="Z70" s="89" t="str">
        <f t="shared" ref="Z70" si="595">IFERROR(VLOOKUP(Z69,勤務表,2,0),"")</f>
        <v/>
      </c>
      <c r="AA70" s="89" t="str">
        <f t="shared" ref="AA70" si="596">IFERROR(VLOOKUP(AA69,勤務表,2,0),"")</f>
        <v/>
      </c>
      <c r="AB70" s="89" t="str">
        <f t="shared" ref="AB70" si="597">IFERROR(VLOOKUP(AB69,勤務表,2,0),"")</f>
        <v/>
      </c>
      <c r="AC70" s="89" t="str">
        <f t="shared" ref="AC70" si="598">IFERROR(VLOOKUP(AC69,勤務表,2,0),"")</f>
        <v/>
      </c>
      <c r="AD70" s="89" t="str">
        <f t="shared" ref="AD70" si="599">IFERROR(VLOOKUP(AD69,勤務表,2,0),"")</f>
        <v/>
      </c>
      <c r="AE70" s="89" t="str">
        <f t="shared" ref="AE70" si="600">IFERROR(VLOOKUP(AE69,勤務表,2,0),"")</f>
        <v/>
      </c>
      <c r="AF70" s="89" t="str">
        <f t="shared" ref="AF70" si="601">IFERROR(VLOOKUP(AF69,勤務表,2,0),"")</f>
        <v/>
      </c>
      <c r="AG70" s="89" t="str">
        <f t="shared" ref="AG70" si="602">IFERROR(VLOOKUP(AG69,勤務表,2,0),"")</f>
        <v/>
      </c>
    </row>
    <row r="71" spans="1:33" s="16" customFormat="1" ht="15" customHeight="1">
      <c r="A71" s="96"/>
      <c r="B71" s="90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</row>
    <row r="72" spans="1:33" s="16" customFormat="1" ht="24" customHeight="1">
      <c r="A72" s="94">
        <f>A69+1</f>
        <v>22</v>
      </c>
      <c r="B72" s="97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</row>
    <row r="73" spans="1:33" s="16" customFormat="1" ht="15" customHeight="1">
      <c r="A73" s="95"/>
      <c r="B73" s="87"/>
      <c r="C73" s="88" t="str">
        <f>IFERROR(VLOOKUP(C72,勤務表,2,0),"")</f>
        <v/>
      </c>
      <c r="D73" s="89" t="str">
        <f t="shared" ref="D73" si="603">IFERROR(VLOOKUP(D72,勤務表,2,0),"")</f>
        <v/>
      </c>
      <c r="E73" s="89" t="str">
        <f t="shared" ref="E73" si="604">IFERROR(VLOOKUP(E72,勤務表,2,0),"")</f>
        <v/>
      </c>
      <c r="F73" s="89" t="str">
        <f t="shared" ref="F73" si="605">IFERROR(VLOOKUP(F72,勤務表,2,0),"")</f>
        <v/>
      </c>
      <c r="G73" s="89" t="str">
        <f t="shared" ref="G73" si="606">IFERROR(VLOOKUP(G72,勤務表,2,0),"")</f>
        <v/>
      </c>
      <c r="H73" s="89" t="str">
        <f t="shared" ref="H73" si="607">IFERROR(VLOOKUP(H72,勤務表,2,0),"")</f>
        <v/>
      </c>
      <c r="I73" s="89" t="str">
        <f t="shared" ref="I73" si="608">IFERROR(VLOOKUP(I72,勤務表,2,0),"")</f>
        <v/>
      </c>
      <c r="J73" s="89" t="str">
        <f t="shared" ref="J73" si="609">IFERROR(VLOOKUP(J72,勤務表,2,0),"")</f>
        <v/>
      </c>
      <c r="K73" s="89" t="str">
        <f t="shared" ref="K73" si="610">IFERROR(VLOOKUP(K72,勤務表,2,0),"")</f>
        <v/>
      </c>
      <c r="L73" s="89" t="str">
        <f t="shared" ref="L73" si="611">IFERROR(VLOOKUP(L72,勤務表,2,0),"")</f>
        <v/>
      </c>
      <c r="M73" s="89" t="str">
        <f t="shared" ref="M73" si="612">IFERROR(VLOOKUP(M72,勤務表,2,0),"")</f>
        <v/>
      </c>
      <c r="N73" s="89" t="str">
        <f t="shared" ref="N73" si="613">IFERROR(VLOOKUP(N72,勤務表,2,0),"")</f>
        <v/>
      </c>
      <c r="O73" s="89" t="str">
        <f t="shared" ref="O73" si="614">IFERROR(VLOOKUP(O72,勤務表,2,0),"")</f>
        <v/>
      </c>
      <c r="P73" s="89" t="str">
        <f t="shared" ref="P73" si="615">IFERROR(VLOOKUP(P72,勤務表,2,0),"")</f>
        <v/>
      </c>
      <c r="Q73" s="89" t="str">
        <f t="shared" ref="Q73" si="616">IFERROR(VLOOKUP(Q72,勤務表,2,0),"")</f>
        <v/>
      </c>
      <c r="R73" s="89" t="str">
        <f t="shared" ref="R73" si="617">IFERROR(VLOOKUP(R72,勤務表,2,0),"")</f>
        <v/>
      </c>
      <c r="S73" s="89" t="str">
        <f t="shared" ref="S73" si="618">IFERROR(VLOOKUP(S72,勤務表,2,0),"")</f>
        <v/>
      </c>
      <c r="T73" s="89" t="str">
        <f t="shared" ref="T73" si="619">IFERROR(VLOOKUP(T72,勤務表,2,0),"")</f>
        <v/>
      </c>
      <c r="U73" s="89" t="str">
        <f t="shared" ref="U73" si="620">IFERROR(VLOOKUP(U72,勤務表,2,0),"")</f>
        <v/>
      </c>
      <c r="V73" s="89" t="str">
        <f t="shared" ref="V73" si="621">IFERROR(VLOOKUP(V72,勤務表,2,0),"")</f>
        <v/>
      </c>
      <c r="W73" s="89" t="str">
        <f t="shared" ref="W73" si="622">IFERROR(VLOOKUP(W72,勤務表,2,0),"")</f>
        <v/>
      </c>
      <c r="X73" s="89" t="str">
        <f t="shared" ref="X73" si="623">IFERROR(VLOOKUP(X72,勤務表,2,0),"")</f>
        <v/>
      </c>
      <c r="Y73" s="89" t="str">
        <f t="shared" ref="Y73" si="624">IFERROR(VLOOKUP(Y72,勤務表,2,0),"")</f>
        <v/>
      </c>
      <c r="Z73" s="89" t="str">
        <f t="shared" ref="Z73" si="625">IFERROR(VLOOKUP(Z72,勤務表,2,0),"")</f>
        <v/>
      </c>
      <c r="AA73" s="89" t="str">
        <f t="shared" ref="AA73" si="626">IFERROR(VLOOKUP(AA72,勤務表,2,0),"")</f>
        <v/>
      </c>
      <c r="AB73" s="89" t="str">
        <f t="shared" ref="AB73" si="627">IFERROR(VLOOKUP(AB72,勤務表,2,0),"")</f>
        <v/>
      </c>
      <c r="AC73" s="89" t="str">
        <f t="shared" ref="AC73" si="628">IFERROR(VLOOKUP(AC72,勤務表,2,0),"")</f>
        <v/>
      </c>
      <c r="AD73" s="89" t="str">
        <f t="shared" ref="AD73" si="629">IFERROR(VLOOKUP(AD72,勤務表,2,0),"")</f>
        <v/>
      </c>
      <c r="AE73" s="89" t="str">
        <f t="shared" ref="AE73" si="630">IFERROR(VLOOKUP(AE72,勤務表,2,0),"")</f>
        <v/>
      </c>
      <c r="AF73" s="89" t="str">
        <f t="shared" ref="AF73" si="631">IFERROR(VLOOKUP(AF72,勤務表,2,0),"")</f>
        <v/>
      </c>
      <c r="AG73" s="89" t="str">
        <f t="shared" ref="AG73" si="632">IFERROR(VLOOKUP(AG72,勤務表,2,0),"")</f>
        <v/>
      </c>
    </row>
  </sheetData>
  <sheetProtection sheet="1" objects="1" scenarios="1" formatCells="0" autoFilter="0"/>
  <phoneticPr fontId="2"/>
  <conditionalFormatting sqref="C6:AG73">
    <cfRule type="expression" dxfId="13" priority="11" stopIfTrue="1">
      <formula>C$6&gt;締切日</formula>
    </cfRule>
    <cfRule type="expression" dxfId="12" priority="12" stopIfTrue="1">
      <formula>C$2="休"</formula>
    </cfRule>
    <cfRule type="expression" dxfId="11" priority="13" stopIfTrue="1">
      <formula>C$7=赤色</formula>
    </cfRule>
    <cfRule type="expression" dxfId="10" priority="14" stopIfTrue="1">
      <formula>C$7=青色</formula>
    </cfRule>
    <cfRule type="expression" dxfId="9" priority="15" stopIfTrue="1">
      <formula>VLOOKUP(C$6,休日,4,0)="休日"</formula>
    </cfRule>
  </conditionalFormatting>
  <dataValidations count="3">
    <dataValidation type="list" allowBlank="1" showInputMessage="1" showErrorMessage="1" sqref="C2:AG2">
      <formula1>"休"</formula1>
    </dataValidation>
    <dataValidation type="list" allowBlank="1" showInputMessage="1" showErrorMessage="1" sqref="C9:AG9 C12:AG12 C15:AG15 C18:AG18 C21:AG21 C24:AG24 C27:AG27 C30:AG30 C33:AG33 C36:AG36 C39:AG39 C42:AG42 C45:AG45 C48:AG48 C51:AG51 C54:AG54 C57:AG57 C60:AG60 C63:AG63 C66:AG66 C69:AG69 C72:AG72">
      <formula1>勤務パターン</formula1>
    </dataValidation>
    <dataValidation imeMode="on" showInputMessage="1" showErrorMessage="1" sqref="B8:B73"/>
  </dataValidations>
  <pageMargins left="0.59055118110236227" right="0.19685039370078741" top="0.59055118110236227" bottom="0.39370078740157483" header="0.31496062992125984" footer="0.31496062992125984"/>
  <pageSetup paperSize="8" scale="62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79998168889431442"/>
    <pageSetUpPr fitToPage="1"/>
  </sheetPr>
  <dimension ref="A1:BH29"/>
  <sheetViews>
    <sheetView showGridLines="0" showZeros="0" workbookViewId="0">
      <pane xSplit="3" ySplit="6" topLeftCell="E7" activePane="bottomRight" state="frozen"/>
      <selection pane="topRight" activeCell="D1" sqref="D1"/>
      <selection pane="bottomLeft" activeCell="A6" sqref="A6"/>
      <selection pane="bottomRight" activeCell="C9" sqref="C9"/>
    </sheetView>
  </sheetViews>
  <sheetFormatPr defaultRowHeight="18" customHeight="1"/>
  <cols>
    <col min="1" max="1" width="3.88671875" bestFit="1" customWidth="1"/>
    <col min="2" max="2" width="12.44140625" customWidth="1"/>
    <col min="3" max="3" width="9.6640625" customWidth="1"/>
    <col min="4" max="4" width="10.6640625" customWidth="1"/>
    <col min="5" max="53" width="4.77734375" style="35" customWidth="1"/>
    <col min="55" max="58" width="5.77734375" style="4" customWidth="1"/>
  </cols>
  <sheetData>
    <row r="1" spans="1:60" s="39" customFormat="1" ht="18" customHeight="1">
      <c r="B1" s="37">
        <v>44896</v>
      </c>
      <c r="C1" s="71">
        <f>B1-開始日+3</f>
        <v>3</v>
      </c>
      <c r="D1" s="83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C1" s="4"/>
      <c r="BD1" s="4"/>
      <c r="BE1" s="4"/>
      <c r="BF1" s="4"/>
    </row>
    <row r="2" spans="1:60" s="39" customFormat="1" ht="8.4" customHeight="1">
      <c r="B2" s="68"/>
      <c r="C2" s="68"/>
      <c r="D2" s="68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C2" s="4"/>
      <c r="BD2" s="4"/>
      <c r="BE2" s="4"/>
      <c r="BF2" s="4"/>
    </row>
    <row r="3" spans="1:60" s="39" customFormat="1" ht="27.6" customHeight="1">
      <c r="B3" s="73" t="str">
        <f>基本設定!B7 &amp;" 　　"&amp;TEXT(B1,"yyyy年m月d日") &amp; "　　時間帯シート"</f>
        <v>シフト表 　　2022年12月1日　　時間帯シート</v>
      </c>
      <c r="C3" s="68"/>
      <c r="D3" s="68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C3" s="4" t="s">
        <v>61</v>
      </c>
      <c r="BD3" s="4"/>
      <c r="BE3" s="4"/>
      <c r="BF3" s="4"/>
    </row>
    <row r="4" spans="1:60" s="39" customFormat="1" ht="4.2" customHeight="1">
      <c r="B4" s="68"/>
      <c r="C4" s="68"/>
      <c r="D4" s="68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C4" s="4"/>
      <c r="BD4" s="4"/>
      <c r="BE4" s="4"/>
      <c r="BF4" s="4"/>
    </row>
    <row r="5" spans="1:60" s="39" customFormat="1" ht="24.6" customHeight="1">
      <c r="B5" s="68"/>
      <c r="C5" s="68"/>
      <c r="D5" s="135" t="s">
        <v>102</v>
      </c>
      <c r="E5" s="135"/>
      <c r="F5" s="136">
        <v>4.1666666666666664E-2</v>
      </c>
      <c r="G5" s="137"/>
      <c r="H5" s="136">
        <v>8.3333333333333329E-2</v>
      </c>
      <c r="I5" s="137"/>
      <c r="J5" s="136">
        <v>0.125</v>
      </c>
      <c r="K5" s="137"/>
      <c r="L5" s="136">
        <v>0.16666666666666699</v>
      </c>
      <c r="M5" s="137"/>
      <c r="N5" s="136">
        <v>0.20833333333333301</v>
      </c>
      <c r="O5" s="137"/>
      <c r="P5" s="136">
        <v>0.25</v>
      </c>
      <c r="Q5" s="137"/>
      <c r="R5" s="136">
        <v>0.29166666666666702</v>
      </c>
      <c r="S5" s="137"/>
      <c r="T5" s="136">
        <v>0.33333333333333298</v>
      </c>
      <c r="U5" s="137"/>
      <c r="V5" s="136">
        <v>0.375</v>
      </c>
      <c r="W5" s="137"/>
      <c r="X5" s="136">
        <v>0.41666666666666702</v>
      </c>
      <c r="Y5" s="137"/>
      <c r="Z5" s="136">
        <v>0.45833333333333298</v>
      </c>
      <c r="AA5" s="137"/>
      <c r="AB5" s="136">
        <v>0.5</v>
      </c>
      <c r="AC5" s="137"/>
      <c r="AD5" s="136">
        <v>0.54166666666666696</v>
      </c>
      <c r="AE5" s="137"/>
      <c r="AF5" s="136">
        <v>0.58333333333333304</v>
      </c>
      <c r="AG5" s="137"/>
      <c r="AH5" s="136">
        <v>0.625</v>
      </c>
      <c r="AI5" s="137"/>
      <c r="AJ5" s="136">
        <v>0.66666666666666696</v>
      </c>
      <c r="AK5" s="137"/>
      <c r="AL5" s="136">
        <v>0.70833333333333304</v>
      </c>
      <c r="AM5" s="137"/>
      <c r="AN5" s="136">
        <v>0.75</v>
      </c>
      <c r="AO5" s="137"/>
      <c r="AP5" s="136">
        <v>0.79166666666666696</v>
      </c>
      <c r="AQ5" s="137"/>
      <c r="AR5" s="136">
        <v>0.83333333333333304</v>
      </c>
      <c r="AS5" s="137"/>
      <c r="AT5" s="136">
        <v>0.875</v>
      </c>
      <c r="AU5" s="137"/>
      <c r="AV5" s="136">
        <v>0.91666666666666696</v>
      </c>
      <c r="AW5" s="137"/>
      <c r="AX5" s="136">
        <v>0.95833333333333304</v>
      </c>
      <c r="AY5" s="137"/>
      <c r="AZ5" s="135" t="s">
        <v>103</v>
      </c>
      <c r="BA5" s="135"/>
      <c r="BC5" s="4"/>
      <c r="BD5" s="4"/>
      <c r="BE5" s="4"/>
      <c r="BF5" s="4"/>
    </row>
    <row r="6" spans="1:60" ht="22.2" customHeight="1">
      <c r="A6" s="76" t="s">
        <v>36</v>
      </c>
      <c r="B6" s="130" t="s">
        <v>33</v>
      </c>
      <c r="C6" s="130" t="s">
        <v>59</v>
      </c>
      <c r="D6" s="130" t="s">
        <v>60</v>
      </c>
      <c r="E6" s="131">
        <f>開始時間</f>
        <v>0</v>
      </c>
      <c r="F6" s="77">
        <f>E6+TIMEVALUE("0:30")</f>
        <v>2.0833333333333332E-2</v>
      </c>
      <c r="G6" s="77">
        <f t="shared" ref="G6:AN6" si="0">F6+TIMEVALUE("0:30")</f>
        <v>4.1666666666666664E-2</v>
      </c>
      <c r="H6" s="77">
        <f t="shared" si="0"/>
        <v>6.25E-2</v>
      </c>
      <c r="I6" s="77">
        <f t="shared" si="0"/>
        <v>8.3333333333333329E-2</v>
      </c>
      <c r="J6" s="77">
        <f t="shared" si="0"/>
        <v>0.10416666666666666</v>
      </c>
      <c r="K6" s="77">
        <f t="shared" si="0"/>
        <v>0.12499999999999999</v>
      </c>
      <c r="L6" s="77">
        <f t="shared" si="0"/>
        <v>0.14583333333333331</v>
      </c>
      <c r="M6" s="77">
        <f t="shared" si="0"/>
        <v>0.16666666666666666</v>
      </c>
      <c r="N6" s="77">
        <f t="shared" si="0"/>
        <v>0.1875</v>
      </c>
      <c r="O6" s="77">
        <f t="shared" si="0"/>
        <v>0.20833333333333334</v>
      </c>
      <c r="P6" s="77">
        <f t="shared" si="0"/>
        <v>0.22916666666666669</v>
      </c>
      <c r="Q6" s="77">
        <f t="shared" si="0"/>
        <v>0.25</v>
      </c>
      <c r="R6" s="77">
        <f t="shared" si="0"/>
        <v>0.27083333333333331</v>
      </c>
      <c r="S6" s="77">
        <f t="shared" si="0"/>
        <v>0.29166666666666663</v>
      </c>
      <c r="T6" s="77">
        <f t="shared" si="0"/>
        <v>0.31249999999999994</v>
      </c>
      <c r="U6" s="77">
        <f t="shared" si="0"/>
        <v>0.33333333333333326</v>
      </c>
      <c r="V6" s="77">
        <f t="shared" si="0"/>
        <v>0.35416666666666657</v>
      </c>
      <c r="W6" s="77">
        <f t="shared" si="0"/>
        <v>0.37499999999999989</v>
      </c>
      <c r="X6" s="77">
        <f t="shared" si="0"/>
        <v>0.3958333333333332</v>
      </c>
      <c r="Y6" s="77">
        <f t="shared" si="0"/>
        <v>0.41666666666666652</v>
      </c>
      <c r="Z6" s="77">
        <f t="shared" si="0"/>
        <v>0.43749999999999983</v>
      </c>
      <c r="AA6" s="77">
        <f t="shared" si="0"/>
        <v>0.45833333333333315</v>
      </c>
      <c r="AB6" s="77">
        <f t="shared" si="0"/>
        <v>0.47916666666666646</v>
      </c>
      <c r="AC6" s="77">
        <f t="shared" si="0"/>
        <v>0.49999999999999978</v>
      </c>
      <c r="AD6" s="77">
        <f t="shared" si="0"/>
        <v>0.52083333333333315</v>
      </c>
      <c r="AE6" s="77">
        <f t="shared" si="0"/>
        <v>0.54166666666666652</v>
      </c>
      <c r="AF6" s="77">
        <f t="shared" si="0"/>
        <v>0.56249999999999989</v>
      </c>
      <c r="AG6" s="77">
        <f t="shared" si="0"/>
        <v>0.58333333333333326</v>
      </c>
      <c r="AH6" s="77">
        <f t="shared" si="0"/>
        <v>0.60416666666666663</v>
      </c>
      <c r="AI6" s="77">
        <f t="shared" si="0"/>
        <v>0.625</v>
      </c>
      <c r="AJ6" s="77">
        <f t="shared" si="0"/>
        <v>0.64583333333333337</v>
      </c>
      <c r="AK6" s="77">
        <f t="shared" si="0"/>
        <v>0.66666666666666674</v>
      </c>
      <c r="AL6" s="77">
        <f t="shared" si="0"/>
        <v>0.68750000000000011</v>
      </c>
      <c r="AM6" s="77">
        <f t="shared" si="0"/>
        <v>0.70833333333333348</v>
      </c>
      <c r="AN6" s="77">
        <f t="shared" si="0"/>
        <v>0.72916666666666685</v>
      </c>
      <c r="AO6" s="77">
        <f t="shared" ref="AO6" si="1">AN6+TIMEVALUE("0:30")</f>
        <v>0.75000000000000022</v>
      </c>
      <c r="AP6" s="77">
        <f t="shared" ref="AP6" si="2">AO6+TIMEVALUE("0:30")</f>
        <v>0.77083333333333359</v>
      </c>
      <c r="AQ6" s="77">
        <f t="shared" ref="AQ6" si="3">AP6+TIMEVALUE("0:30")</f>
        <v>0.79166666666666696</v>
      </c>
      <c r="AR6" s="77">
        <f t="shared" ref="AR6" si="4">AQ6+TIMEVALUE("0:30")</f>
        <v>0.81250000000000033</v>
      </c>
      <c r="AS6" s="77">
        <f t="shared" ref="AS6" si="5">AR6+TIMEVALUE("0:30")</f>
        <v>0.8333333333333337</v>
      </c>
      <c r="AT6" s="77">
        <f t="shared" ref="AT6" si="6">AS6+TIMEVALUE("0:30")</f>
        <v>0.85416666666666707</v>
      </c>
      <c r="AU6" s="77">
        <f t="shared" ref="AU6" si="7">AT6+TIMEVALUE("0:30")</f>
        <v>0.87500000000000044</v>
      </c>
      <c r="AV6" s="77">
        <f t="shared" ref="AV6" si="8">AU6+TIMEVALUE("0:30")</f>
        <v>0.89583333333333381</v>
      </c>
      <c r="AW6" s="77">
        <f t="shared" ref="AW6" si="9">AV6+TIMEVALUE("0:30")</f>
        <v>0.91666666666666718</v>
      </c>
      <c r="AX6" s="77">
        <f t="shared" ref="AX6" si="10">AW6+TIMEVALUE("0:30")</f>
        <v>0.93750000000000056</v>
      </c>
      <c r="AY6" s="77">
        <f t="shared" ref="AY6" si="11">AX6+TIMEVALUE("0:30")</f>
        <v>0.95833333333333393</v>
      </c>
      <c r="AZ6" s="77">
        <f t="shared" ref="AZ6" si="12">AY6+TIMEVALUE("0:30")</f>
        <v>0.9791666666666673</v>
      </c>
      <c r="BA6" s="77">
        <f t="shared" ref="BA6" si="13">AZ6+TIMEVALUE("0:30")</f>
        <v>1.0000000000000007</v>
      </c>
      <c r="BC6" s="66" t="s">
        <v>44</v>
      </c>
      <c r="BD6" s="66" t="s">
        <v>45</v>
      </c>
      <c r="BE6" s="66" t="s">
        <v>37</v>
      </c>
      <c r="BF6" s="66" t="s">
        <v>38</v>
      </c>
    </row>
    <row r="7" spans="1:60" ht="22.2" customHeight="1">
      <c r="A7" s="36">
        <v>1</v>
      </c>
      <c r="B7" s="125" t="str">
        <f>IFERROR(VLOOKUP($A7,シフト表!$A:$AG,2,0),"")</f>
        <v>○○</v>
      </c>
      <c r="C7" s="129" t="str">
        <f>IFERROR(VLOOKUP($A7,シフト表!$A:$AG,$C$1,0),"")</f>
        <v>A</v>
      </c>
      <c r="D7" s="126" t="str">
        <f t="shared" ref="D7:D28" si="14">IFERROR(VLOOKUP($C7,勤務表,2,0),"")</f>
        <v>0:00-7:00</v>
      </c>
      <c r="E7" s="70">
        <f t="shared" ref="E7:U7" si="15">IF($BC7=0,0,IF(AND(COLUMN()&gt;=$BC7,COLUMN()&lt;=$BD7),1,0))</f>
        <v>0</v>
      </c>
      <c r="F7" s="70">
        <f t="shared" si="15"/>
        <v>0</v>
      </c>
      <c r="G7" s="70">
        <f t="shared" si="15"/>
        <v>0</v>
      </c>
      <c r="H7" s="70">
        <f t="shared" si="15"/>
        <v>0</v>
      </c>
      <c r="I7" s="70">
        <f t="shared" si="15"/>
        <v>0</v>
      </c>
      <c r="J7" s="70">
        <f t="shared" si="15"/>
        <v>0</v>
      </c>
      <c r="K7" s="70">
        <f t="shared" si="15"/>
        <v>0</v>
      </c>
      <c r="L7" s="70">
        <f t="shared" si="15"/>
        <v>0</v>
      </c>
      <c r="M7" s="70">
        <f t="shared" si="15"/>
        <v>0</v>
      </c>
      <c r="N7" s="70">
        <f t="shared" si="15"/>
        <v>0</v>
      </c>
      <c r="O7" s="70">
        <f t="shared" si="15"/>
        <v>0</v>
      </c>
      <c r="P7" s="70">
        <f t="shared" si="15"/>
        <v>0</v>
      </c>
      <c r="Q7" s="70">
        <f t="shared" si="15"/>
        <v>0</v>
      </c>
      <c r="R7" s="70">
        <f t="shared" si="15"/>
        <v>0</v>
      </c>
      <c r="S7" s="70">
        <f t="shared" si="15"/>
        <v>0</v>
      </c>
      <c r="T7" s="70">
        <f t="shared" si="15"/>
        <v>0</v>
      </c>
      <c r="U7" s="70">
        <f t="shared" si="15"/>
        <v>0</v>
      </c>
      <c r="V7" s="70">
        <f t="shared" ref="V7:AK22" si="16">IF($BC7=0,0,IF(AND(COLUMN()&gt;=$BC7,COLUMN()&lt;=$BD7),1,0))</f>
        <v>0</v>
      </c>
      <c r="W7" s="70">
        <f t="shared" si="16"/>
        <v>0</v>
      </c>
      <c r="X7" s="70">
        <f t="shared" si="16"/>
        <v>0</v>
      </c>
      <c r="Y7" s="70">
        <f t="shared" si="16"/>
        <v>0</v>
      </c>
      <c r="Z7" s="70">
        <f t="shared" si="16"/>
        <v>0</v>
      </c>
      <c r="AA7" s="70">
        <f t="shared" si="16"/>
        <v>0</v>
      </c>
      <c r="AB7" s="70">
        <f t="shared" si="16"/>
        <v>0</v>
      </c>
      <c r="AC7" s="70">
        <f t="shared" si="16"/>
        <v>0</v>
      </c>
      <c r="AD7" s="70">
        <f t="shared" si="16"/>
        <v>0</v>
      </c>
      <c r="AE7" s="70">
        <f t="shared" si="16"/>
        <v>0</v>
      </c>
      <c r="AF7" s="70">
        <f t="shared" si="16"/>
        <v>0</v>
      </c>
      <c r="AG7" s="70">
        <f t="shared" si="16"/>
        <v>0</v>
      </c>
      <c r="AH7" s="70">
        <f t="shared" si="16"/>
        <v>0</v>
      </c>
      <c r="AI7" s="70">
        <f t="shared" si="16"/>
        <v>0</v>
      </c>
      <c r="AJ7" s="70">
        <f t="shared" si="16"/>
        <v>0</v>
      </c>
      <c r="AK7" s="70">
        <f t="shared" si="16"/>
        <v>0</v>
      </c>
      <c r="AL7" s="70">
        <f t="shared" ref="AL7:AW28" si="17">IF($BC7=0,0,IF(AND(COLUMN()&gt;=$BC7,COLUMN()&lt;=$BD7),1,0))</f>
        <v>0</v>
      </c>
      <c r="AM7" s="70">
        <f t="shared" si="17"/>
        <v>0</v>
      </c>
      <c r="AN7" s="70">
        <f t="shared" si="17"/>
        <v>0</v>
      </c>
      <c r="AO7" s="70">
        <f t="shared" si="17"/>
        <v>0</v>
      </c>
      <c r="AP7" s="70">
        <f t="shared" si="17"/>
        <v>0</v>
      </c>
      <c r="AQ7" s="70">
        <f t="shared" si="17"/>
        <v>0</v>
      </c>
      <c r="AR7" s="70">
        <f t="shared" si="17"/>
        <v>0</v>
      </c>
      <c r="AS7" s="70">
        <f t="shared" si="17"/>
        <v>0</v>
      </c>
      <c r="AT7" s="70">
        <f t="shared" si="17"/>
        <v>0</v>
      </c>
      <c r="AU7" s="70">
        <f t="shared" si="17"/>
        <v>0</v>
      </c>
      <c r="AV7" s="70">
        <f t="shared" si="17"/>
        <v>0</v>
      </c>
      <c r="AW7" s="70">
        <f t="shared" si="17"/>
        <v>0</v>
      </c>
      <c r="AX7" s="70">
        <f t="shared" ref="AX7:BA28" si="18">IF($BC7=0,0,IF(AND(COLUMN()&gt;=$BC7,COLUMN()&lt;=$BD7),1,0))</f>
        <v>0</v>
      </c>
      <c r="AY7" s="70">
        <f t="shared" si="18"/>
        <v>0</v>
      </c>
      <c r="AZ7" s="70">
        <f t="shared" si="18"/>
        <v>0</v>
      </c>
      <c r="BA7" s="70">
        <f t="shared" si="18"/>
        <v>0</v>
      </c>
      <c r="BC7" s="65">
        <f>IF(BE7=0,0,IF(BE7&lt;開始時間,COLUMN($E$6),ROUND((HOUR(BE7-開始時間)+MINUTE(BE7-開始時間)/60)*2+COLUMN($E$6),0)))</f>
        <v>0</v>
      </c>
      <c r="BD7" s="65">
        <f t="shared" ref="BD7:BD28" si="19">IF(BF7=0,0,ROUND((HOUR(BF7-開始時間)+MINUTE(BF7-開始時間)/60)*2+COLUMN($E$6)-1,0))</f>
        <v>18</v>
      </c>
      <c r="BE7" s="67">
        <f t="shared" ref="BE7:BE28" si="20">IF($C7="",0,IFERROR(VLOOKUP($C7,勤務表,5,0),0))</f>
        <v>0</v>
      </c>
      <c r="BF7" s="67">
        <f t="shared" ref="BF7:BF28" si="21">IF($C7="",0,IFERROR(VLOOKUP($C7,勤務表,6,0),0))</f>
        <v>0.29166666666666669</v>
      </c>
      <c r="BH7" s="69"/>
    </row>
    <row r="8" spans="1:60" ht="22.2" customHeight="1">
      <c r="A8" s="36">
        <v>2</v>
      </c>
      <c r="B8" s="125" t="str">
        <f>IFERROR(VLOOKUP($A8,シフト表!$A:$AG,2,0),"")</f>
        <v>□□</v>
      </c>
      <c r="C8" s="129" t="str">
        <f>IFERROR(VLOOKUP($A8,シフト表!$A:$AG,$C$1,0),"")</f>
        <v>B1</v>
      </c>
      <c r="D8" s="126" t="str">
        <f t="shared" si="14"/>
        <v>7:00-12:00</v>
      </c>
      <c r="E8" s="70">
        <f t="shared" ref="E8:T23" si="22">IF($BC8=0,0,IF(AND(COLUMN()&gt;=$BC8,COLUMN()&lt;=$BD8),1,0))</f>
        <v>0</v>
      </c>
      <c r="F8" s="70">
        <f t="shared" ref="F8:U21" si="23">IF($BC8=0,0,IF(AND(COLUMN()&gt;=$BC8,COLUMN()&lt;=$BD8),1,0))</f>
        <v>0</v>
      </c>
      <c r="G8" s="70">
        <f t="shared" si="23"/>
        <v>0</v>
      </c>
      <c r="H8" s="70">
        <f t="shared" si="23"/>
        <v>0</v>
      </c>
      <c r="I8" s="70">
        <f t="shared" si="23"/>
        <v>0</v>
      </c>
      <c r="J8" s="70">
        <f t="shared" si="23"/>
        <v>0</v>
      </c>
      <c r="K8" s="70">
        <f t="shared" si="23"/>
        <v>0</v>
      </c>
      <c r="L8" s="70">
        <f t="shared" si="23"/>
        <v>0</v>
      </c>
      <c r="M8" s="70">
        <f t="shared" si="23"/>
        <v>0</v>
      </c>
      <c r="N8" s="70">
        <f t="shared" si="23"/>
        <v>0</v>
      </c>
      <c r="O8" s="70">
        <f t="shared" si="23"/>
        <v>0</v>
      </c>
      <c r="P8" s="70">
        <f t="shared" si="23"/>
        <v>0</v>
      </c>
      <c r="Q8" s="70">
        <f t="shared" si="23"/>
        <v>0</v>
      </c>
      <c r="R8" s="70">
        <f t="shared" si="23"/>
        <v>0</v>
      </c>
      <c r="S8" s="70">
        <f t="shared" si="23"/>
        <v>1</v>
      </c>
      <c r="T8" s="70">
        <f t="shared" si="23"/>
        <v>1</v>
      </c>
      <c r="U8" s="70">
        <f t="shared" si="23"/>
        <v>1</v>
      </c>
      <c r="V8" s="70">
        <f t="shared" si="16"/>
        <v>1</v>
      </c>
      <c r="W8" s="70">
        <f t="shared" si="16"/>
        <v>1</v>
      </c>
      <c r="X8" s="70">
        <f t="shared" si="16"/>
        <v>1</v>
      </c>
      <c r="Y8" s="70">
        <f t="shared" si="16"/>
        <v>1</v>
      </c>
      <c r="Z8" s="70">
        <f t="shared" si="16"/>
        <v>1</v>
      </c>
      <c r="AA8" s="70">
        <f t="shared" si="16"/>
        <v>1</v>
      </c>
      <c r="AB8" s="70">
        <f t="shared" si="16"/>
        <v>1</v>
      </c>
      <c r="AC8" s="70">
        <f t="shared" si="16"/>
        <v>0</v>
      </c>
      <c r="AD8" s="70">
        <f t="shared" si="16"/>
        <v>0</v>
      </c>
      <c r="AE8" s="70">
        <f t="shared" si="16"/>
        <v>0</v>
      </c>
      <c r="AF8" s="70">
        <f t="shared" si="16"/>
        <v>0</v>
      </c>
      <c r="AG8" s="70">
        <f t="shared" si="16"/>
        <v>0</v>
      </c>
      <c r="AH8" s="70">
        <f t="shared" si="16"/>
        <v>0</v>
      </c>
      <c r="AI8" s="70">
        <f t="shared" si="16"/>
        <v>0</v>
      </c>
      <c r="AJ8" s="70">
        <f t="shared" si="16"/>
        <v>0</v>
      </c>
      <c r="AK8" s="70">
        <f t="shared" si="16"/>
        <v>0</v>
      </c>
      <c r="AL8" s="70">
        <f t="shared" si="17"/>
        <v>0</v>
      </c>
      <c r="AM8" s="70">
        <f t="shared" si="17"/>
        <v>0</v>
      </c>
      <c r="AN8" s="70">
        <f t="shared" si="17"/>
        <v>0</v>
      </c>
      <c r="AO8" s="70">
        <f t="shared" si="17"/>
        <v>0</v>
      </c>
      <c r="AP8" s="70">
        <f t="shared" si="17"/>
        <v>0</v>
      </c>
      <c r="AQ8" s="70">
        <f t="shared" si="17"/>
        <v>0</v>
      </c>
      <c r="AR8" s="70">
        <f t="shared" si="17"/>
        <v>0</v>
      </c>
      <c r="AS8" s="70">
        <f t="shared" si="17"/>
        <v>0</v>
      </c>
      <c r="AT8" s="70">
        <f t="shared" si="17"/>
        <v>0</v>
      </c>
      <c r="AU8" s="70">
        <f t="shared" si="17"/>
        <v>0</v>
      </c>
      <c r="AV8" s="70">
        <f t="shared" si="17"/>
        <v>0</v>
      </c>
      <c r="AW8" s="70">
        <f t="shared" si="17"/>
        <v>0</v>
      </c>
      <c r="AX8" s="70">
        <f t="shared" si="18"/>
        <v>0</v>
      </c>
      <c r="AY8" s="70">
        <f t="shared" si="18"/>
        <v>0</v>
      </c>
      <c r="AZ8" s="70">
        <f t="shared" si="18"/>
        <v>0</v>
      </c>
      <c r="BA8" s="70">
        <f t="shared" si="18"/>
        <v>0</v>
      </c>
      <c r="BC8" s="65">
        <f>IF(BE8=0,0,IF(BE8&lt;開始時間,COLUMN($E$6),ROUND((HOUR(BE8-開始時間)+MINUTE(BE8-開始時間)/60)*2+COLUMN($E$6),0)))</f>
        <v>19</v>
      </c>
      <c r="BD8" s="65">
        <f t="shared" si="19"/>
        <v>28</v>
      </c>
      <c r="BE8" s="67">
        <f t="shared" si="20"/>
        <v>0.29166666666666669</v>
      </c>
      <c r="BF8" s="67">
        <f t="shared" si="21"/>
        <v>0.5</v>
      </c>
    </row>
    <row r="9" spans="1:60" ht="22.2" customHeight="1">
      <c r="A9" s="36">
        <v>3</v>
      </c>
      <c r="B9" s="125" t="str">
        <f>IFERROR(VLOOKUP($A9,シフト表!$A:$AG,2,0),"")</f>
        <v>△△</v>
      </c>
      <c r="C9" s="129" t="str">
        <f>IFERROR(VLOOKUP($A9,シフト表!$A:$AG,$C$1,0),"")</f>
        <v>G</v>
      </c>
      <c r="D9" s="126" t="str">
        <f t="shared" si="14"/>
        <v>21:00-24:00</v>
      </c>
      <c r="E9" s="70">
        <f t="shared" si="22"/>
        <v>0</v>
      </c>
      <c r="F9" s="70">
        <f t="shared" si="23"/>
        <v>0</v>
      </c>
      <c r="G9" s="70">
        <f t="shared" si="23"/>
        <v>0</v>
      </c>
      <c r="H9" s="70">
        <f t="shared" si="23"/>
        <v>0</v>
      </c>
      <c r="I9" s="70">
        <f t="shared" si="23"/>
        <v>0</v>
      </c>
      <c r="J9" s="70">
        <f t="shared" si="23"/>
        <v>0</v>
      </c>
      <c r="K9" s="70">
        <f t="shared" si="23"/>
        <v>0</v>
      </c>
      <c r="L9" s="70">
        <f t="shared" si="23"/>
        <v>0</v>
      </c>
      <c r="M9" s="70">
        <f t="shared" si="23"/>
        <v>0</v>
      </c>
      <c r="N9" s="70">
        <f t="shared" si="23"/>
        <v>0</v>
      </c>
      <c r="O9" s="70">
        <f t="shared" si="23"/>
        <v>0</v>
      </c>
      <c r="P9" s="70">
        <f t="shared" si="23"/>
        <v>0</v>
      </c>
      <c r="Q9" s="70">
        <f t="shared" si="23"/>
        <v>0</v>
      </c>
      <c r="R9" s="70">
        <f t="shared" si="23"/>
        <v>0</v>
      </c>
      <c r="S9" s="70">
        <f t="shared" si="23"/>
        <v>0</v>
      </c>
      <c r="T9" s="70">
        <f t="shared" si="23"/>
        <v>0</v>
      </c>
      <c r="U9" s="70">
        <f t="shared" si="23"/>
        <v>0</v>
      </c>
      <c r="V9" s="70">
        <f t="shared" si="16"/>
        <v>0</v>
      </c>
      <c r="W9" s="70">
        <f t="shared" si="16"/>
        <v>0</v>
      </c>
      <c r="X9" s="70">
        <f t="shared" si="16"/>
        <v>0</v>
      </c>
      <c r="Y9" s="70">
        <f t="shared" si="16"/>
        <v>0</v>
      </c>
      <c r="Z9" s="70">
        <f t="shared" si="16"/>
        <v>0</v>
      </c>
      <c r="AA9" s="70">
        <f t="shared" si="16"/>
        <v>0</v>
      </c>
      <c r="AB9" s="70">
        <f t="shared" si="16"/>
        <v>0</v>
      </c>
      <c r="AC9" s="70">
        <f t="shared" si="16"/>
        <v>0</v>
      </c>
      <c r="AD9" s="70">
        <f t="shared" si="16"/>
        <v>0</v>
      </c>
      <c r="AE9" s="70">
        <f t="shared" si="16"/>
        <v>0</v>
      </c>
      <c r="AF9" s="70">
        <f t="shared" si="16"/>
        <v>0</v>
      </c>
      <c r="AG9" s="70">
        <f t="shared" si="16"/>
        <v>0</v>
      </c>
      <c r="AH9" s="70">
        <f t="shared" si="16"/>
        <v>0</v>
      </c>
      <c r="AI9" s="70">
        <f t="shared" si="16"/>
        <v>0</v>
      </c>
      <c r="AJ9" s="70">
        <f t="shared" si="16"/>
        <v>0</v>
      </c>
      <c r="AK9" s="70">
        <f t="shared" si="16"/>
        <v>0</v>
      </c>
      <c r="AL9" s="70">
        <f t="shared" si="17"/>
        <v>0</v>
      </c>
      <c r="AM9" s="70">
        <f t="shared" si="17"/>
        <v>0</v>
      </c>
      <c r="AN9" s="70">
        <f t="shared" si="17"/>
        <v>0</v>
      </c>
      <c r="AO9" s="70">
        <f t="shared" si="17"/>
        <v>0</v>
      </c>
      <c r="AP9" s="70">
        <f t="shared" si="17"/>
        <v>0</v>
      </c>
      <c r="AQ9" s="70">
        <f t="shared" si="17"/>
        <v>0</v>
      </c>
      <c r="AR9" s="70">
        <f t="shared" si="17"/>
        <v>0</v>
      </c>
      <c r="AS9" s="70">
        <f t="shared" si="17"/>
        <v>0</v>
      </c>
      <c r="AT9" s="70">
        <f t="shared" si="17"/>
        <v>0</v>
      </c>
      <c r="AU9" s="70">
        <f t="shared" si="17"/>
        <v>0</v>
      </c>
      <c r="AV9" s="70">
        <f t="shared" si="17"/>
        <v>0</v>
      </c>
      <c r="AW9" s="70">
        <f t="shared" si="17"/>
        <v>0</v>
      </c>
      <c r="AX9" s="70">
        <f t="shared" si="18"/>
        <v>0</v>
      </c>
      <c r="AY9" s="70">
        <f t="shared" si="18"/>
        <v>0</v>
      </c>
      <c r="AZ9" s="70">
        <f t="shared" si="18"/>
        <v>0</v>
      </c>
      <c r="BA9" s="70">
        <f t="shared" si="18"/>
        <v>0</v>
      </c>
      <c r="BC9" s="65">
        <f t="shared" ref="BC9:BC28" si="24">IF(BE9=0,0,IF(BE9&lt;開始時間,COLUMN($E$6),ROUND((HOUR(BE9-開始時間)+MINUTE(BE9-開始時間)/60)*2+COLUMN($E$6),0)))</f>
        <v>47</v>
      </c>
      <c r="BD9" s="65">
        <f t="shared" si="19"/>
        <v>4</v>
      </c>
      <c r="BE9" s="67">
        <f t="shared" si="20"/>
        <v>0.875</v>
      </c>
      <c r="BF9" s="67">
        <f t="shared" si="21"/>
        <v>1</v>
      </c>
    </row>
    <row r="10" spans="1:60" ht="22.2" customHeight="1">
      <c r="A10" s="36">
        <v>4</v>
      </c>
      <c r="B10" s="125" t="str">
        <f>IFERROR(VLOOKUP($A10,シフト表!$A:$AG,2,0),"")</f>
        <v>××</v>
      </c>
      <c r="C10" s="129" t="str">
        <f>IFERROR(VLOOKUP($A10,シフト表!$A:$AG,$C$1,0),"")</f>
        <v>H</v>
      </c>
      <c r="D10" s="126" t="str">
        <f t="shared" si="14"/>
        <v>22:00-24:00</v>
      </c>
      <c r="E10" s="70">
        <f t="shared" si="22"/>
        <v>0</v>
      </c>
      <c r="F10" s="70">
        <f t="shared" si="23"/>
        <v>0</v>
      </c>
      <c r="G10" s="70">
        <f t="shared" si="23"/>
        <v>0</v>
      </c>
      <c r="H10" s="70">
        <f t="shared" si="23"/>
        <v>0</v>
      </c>
      <c r="I10" s="70">
        <f t="shared" si="23"/>
        <v>0</v>
      </c>
      <c r="J10" s="70">
        <f t="shared" si="23"/>
        <v>0</v>
      </c>
      <c r="K10" s="70">
        <f>IF($BC10=0,0,IF(AND(COLUMN()&gt;=$BC10,COLUMN()&lt;=$BD10),1,0))</f>
        <v>0</v>
      </c>
      <c r="L10" s="70">
        <f t="shared" si="23"/>
        <v>0</v>
      </c>
      <c r="M10" s="70">
        <f t="shared" si="23"/>
        <v>0</v>
      </c>
      <c r="N10" s="70">
        <f t="shared" si="23"/>
        <v>0</v>
      </c>
      <c r="O10" s="70">
        <f t="shared" si="23"/>
        <v>0</v>
      </c>
      <c r="P10" s="70">
        <f t="shared" si="23"/>
        <v>0</v>
      </c>
      <c r="Q10" s="70">
        <f t="shared" si="23"/>
        <v>0</v>
      </c>
      <c r="R10" s="70">
        <f t="shared" si="23"/>
        <v>0</v>
      </c>
      <c r="S10" s="70">
        <f t="shared" si="23"/>
        <v>0</v>
      </c>
      <c r="T10" s="70">
        <f t="shared" si="23"/>
        <v>0</v>
      </c>
      <c r="U10" s="70">
        <f t="shared" si="23"/>
        <v>0</v>
      </c>
      <c r="V10" s="70">
        <f t="shared" si="16"/>
        <v>0</v>
      </c>
      <c r="W10" s="70">
        <f t="shared" si="16"/>
        <v>0</v>
      </c>
      <c r="X10" s="70">
        <f t="shared" si="16"/>
        <v>0</v>
      </c>
      <c r="Y10" s="70">
        <f t="shared" si="16"/>
        <v>0</v>
      </c>
      <c r="Z10" s="70">
        <f t="shared" si="16"/>
        <v>0</v>
      </c>
      <c r="AA10" s="70">
        <f t="shared" si="16"/>
        <v>0</v>
      </c>
      <c r="AB10" s="70">
        <f t="shared" si="16"/>
        <v>0</v>
      </c>
      <c r="AC10" s="70">
        <f t="shared" si="16"/>
        <v>0</v>
      </c>
      <c r="AD10" s="70">
        <f t="shared" si="16"/>
        <v>0</v>
      </c>
      <c r="AE10" s="70">
        <f t="shared" si="16"/>
        <v>0</v>
      </c>
      <c r="AF10" s="70">
        <f t="shared" si="16"/>
        <v>0</v>
      </c>
      <c r="AG10" s="70">
        <f t="shared" si="16"/>
        <v>0</v>
      </c>
      <c r="AH10" s="70">
        <f t="shared" si="16"/>
        <v>0</v>
      </c>
      <c r="AI10" s="70">
        <f t="shared" si="16"/>
        <v>0</v>
      </c>
      <c r="AJ10" s="70">
        <f t="shared" si="16"/>
        <v>0</v>
      </c>
      <c r="AK10" s="70">
        <f t="shared" si="16"/>
        <v>0</v>
      </c>
      <c r="AL10" s="70">
        <f t="shared" si="17"/>
        <v>0</v>
      </c>
      <c r="AM10" s="70">
        <f t="shared" si="17"/>
        <v>0</v>
      </c>
      <c r="AN10" s="70">
        <f t="shared" si="17"/>
        <v>0</v>
      </c>
      <c r="AO10" s="70">
        <f t="shared" si="17"/>
        <v>0</v>
      </c>
      <c r="AP10" s="70">
        <f t="shared" si="17"/>
        <v>0</v>
      </c>
      <c r="AQ10" s="70">
        <f t="shared" si="17"/>
        <v>0</v>
      </c>
      <c r="AR10" s="70">
        <f t="shared" si="17"/>
        <v>0</v>
      </c>
      <c r="AS10" s="70">
        <f t="shared" si="17"/>
        <v>0</v>
      </c>
      <c r="AT10" s="70">
        <f t="shared" si="17"/>
        <v>0</v>
      </c>
      <c r="AU10" s="70">
        <f t="shared" si="17"/>
        <v>0</v>
      </c>
      <c r="AV10" s="70">
        <f t="shared" si="17"/>
        <v>0</v>
      </c>
      <c r="AW10" s="70">
        <f t="shared" si="17"/>
        <v>0</v>
      </c>
      <c r="AX10" s="70">
        <f t="shared" si="18"/>
        <v>0</v>
      </c>
      <c r="AY10" s="70">
        <f t="shared" si="18"/>
        <v>0</v>
      </c>
      <c r="AZ10" s="70">
        <f t="shared" si="18"/>
        <v>0</v>
      </c>
      <c r="BA10" s="70">
        <f t="shared" si="18"/>
        <v>0</v>
      </c>
      <c r="BC10" s="65">
        <f t="shared" si="24"/>
        <v>49</v>
      </c>
      <c r="BD10" s="65">
        <f t="shared" si="19"/>
        <v>4</v>
      </c>
      <c r="BE10" s="67">
        <f t="shared" si="20"/>
        <v>0.91666666666666663</v>
      </c>
      <c r="BF10" s="67">
        <f t="shared" si="21"/>
        <v>1</v>
      </c>
    </row>
    <row r="11" spans="1:60" ht="22.2" customHeight="1">
      <c r="A11" s="36">
        <v>5</v>
      </c>
      <c r="B11" s="125" t="str">
        <f>IFERROR(VLOOKUP($A11,シフト表!$A:$AG,2,0),"")</f>
        <v>◎◎</v>
      </c>
      <c r="C11" s="129" t="str">
        <f>IFERROR(VLOOKUP($A11,シフト表!$A:$AG,$C$1,0),"")</f>
        <v>B1</v>
      </c>
      <c r="D11" s="126" t="str">
        <f t="shared" si="14"/>
        <v>7:00-12:00</v>
      </c>
      <c r="E11" s="70">
        <f t="shared" si="22"/>
        <v>0</v>
      </c>
      <c r="F11" s="70">
        <f t="shared" si="23"/>
        <v>0</v>
      </c>
      <c r="G11" s="70">
        <f t="shared" si="23"/>
        <v>0</v>
      </c>
      <c r="H11" s="70">
        <f t="shared" si="23"/>
        <v>0</v>
      </c>
      <c r="I11" s="70">
        <f t="shared" si="23"/>
        <v>0</v>
      </c>
      <c r="J11" s="70">
        <f t="shared" si="23"/>
        <v>0</v>
      </c>
      <c r="K11" s="70">
        <f t="shared" si="23"/>
        <v>0</v>
      </c>
      <c r="L11" s="70">
        <f t="shared" si="23"/>
        <v>0</v>
      </c>
      <c r="M11" s="70">
        <f t="shared" si="23"/>
        <v>0</v>
      </c>
      <c r="N11" s="70">
        <f t="shared" si="23"/>
        <v>0</v>
      </c>
      <c r="O11" s="70">
        <f t="shared" si="23"/>
        <v>0</v>
      </c>
      <c r="P11" s="70">
        <f t="shared" si="23"/>
        <v>0</v>
      </c>
      <c r="Q11" s="70">
        <f t="shared" si="23"/>
        <v>0</v>
      </c>
      <c r="R11" s="70">
        <f t="shared" si="23"/>
        <v>0</v>
      </c>
      <c r="S11" s="70">
        <f t="shared" si="23"/>
        <v>1</v>
      </c>
      <c r="T11" s="70">
        <f t="shared" si="23"/>
        <v>1</v>
      </c>
      <c r="U11" s="70">
        <f t="shared" si="23"/>
        <v>1</v>
      </c>
      <c r="V11" s="70">
        <f t="shared" si="16"/>
        <v>1</v>
      </c>
      <c r="W11" s="70">
        <f t="shared" si="16"/>
        <v>1</v>
      </c>
      <c r="X11" s="70">
        <f t="shared" si="16"/>
        <v>1</v>
      </c>
      <c r="Y11" s="70">
        <f t="shared" si="16"/>
        <v>1</v>
      </c>
      <c r="Z11" s="70">
        <f t="shared" si="16"/>
        <v>1</v>
      </c>
      <c r="AA11" s="70">
        <f t="shared" si="16"/>
        <v>1</v>
      </c>
      <c r="AB11" s="70">
        <f t="shared" si="16"/>
        <v>1</v>
      </c>
      <c r="AC11" s="70">
        <f t="shared" si="16"/>
        <v>0</v>
      </c>
      <c r="AD11" s="70">
        <f t="shared" si="16"/>
        <v>0</v>
      </c>
      <c r="AE11" s="70">
        <f t="shared" si="16"/>
        <v>0</v>
      </c>
      <c r="AF11" s="70">
        <f t="shared" si="16"/>
        <v>0</v>
      </c>
      <c r="AG11" s="70">
        <f t="shared" si="16"/>
        <v>0</v>
      </c>
      <c r="AH11" s="70">
        <f t="shared" si="16"/>
        <v>0</v>
      </c>
      <c r="AI11" s="70">
        <f t="shared" si="16"/>
        <v>0</v>
      </c>
      <c r="AJ11" s="70">
        <f t="shared" si="16"/>
        <v>0</v>
      </c>
      <c r="AK11" s="70">
        <f t="shared" si="16"/>
        <v>0</v>
      </c>
      <c r="AL11" s="70">
        <f t="shared" si="17"/>
        <v>0</v>
      </c>
      <c r="AM11" s="70">
        <f t="shared" si="17"/>
        <v>0</v>
      </c>
      <c r="AN11" s="70">
        <f t="shared" si="17"/>
        <v>0</v>
      </c>
      <c r="AO11" s="70">
        <f t="shared" si="17"/>
        <v>0</v>
      </c>
      <c r="AP11" s="70">
        <f t="shared" si="17"/>
        <v>0</v>
      </c>
      <c r="AQ11" s="70">
        <f t="shared" si="17"/>
        <v>0</v>
      </c>
      <c r="AR11" s="70">
        <f t="shared" si="17"/>
        <v>0</v>
      </c>
      <c r="AS11" s="70">
        <f t="shared" si="17"/>
        <v>0</v>
      </c>
      <c r="AT11" s="70">
        <f t="shared" si="17"/>
        <v>0</v>
      </c>
      <c r="AU11" s="70">
        <f t="shared" si="17"/>
        <v>0</v>
      </c>
      <c r="AV11" s="70">
        <f t="shared" si="17"/>
        <v>0</v>
      </c>
      <c r="AW11" s="70">
        <f t="shared" si="17"/>
        <v>0</v>
      </c>
      <c r="AX11" s="70">
        <f t="shared" si="18"/>
        <v>0</v>
      </c>
      <c r="AY11" s="70">
        <f t="shared" si="18"/>
        <v>0</v>
      </c>
      <c r="AZ11" s="70">
        <f t="shared" si="18"/>
        <v>0</v>
      </c>
      <c r="BA11" s="70">
        <f t="shared" si="18"/>
        <v>0</v>
      </c>
      <c r="BC11" s="65">
        <f t="shared" si="24"/>
        <v>19</v>
      </c>
      <c r="BD11" s="65">
        <f t="shared" si="19"/>
        <v>28</v>
      </c>
      <c r="BE11" s="67">
        <f t="shared" si="20"/>
        <v>0.29166666666666669</v>
      </c>
      <c r="BF11" s="67">
        <f t="shared" si="21"/>
        <v>0.5</v>
      </c>
    </row>
    <row r="12" spans="1:60" ht="22.2" customHeight="1">
      <c r="A12" s="36">
        <v>6</v>
      </c>
      <c r="B12" s="125" t="str">
        <f>IFERROR(VLOOKUP($A12,シフト表!$A:$AG,2,0),"")</f>
        <v>☆☆</v>
      </c>
      <c r="C12" s="129" t="str">
        <f>IFERROR(VLOOKUP($A12,シフト表!$A:$AG,$C$1,0),"")</f>
        <v>E</v>
      </c>
      <c r="D12" s="126" t="str">
        <f t="shared" si="14"/>
        <v>10:00-16:00</v>
      </c>
      <c r="E12" s="70">
        <f t="shared" si="22"/>
        <v>0</v>
      </c>
      <c r="F12" s="70">
        <f t="shared" si="23"/>
        <v>0</v>
      </c>
      <c r="G12" s="70">
        <f t="shared" si="23"/>
        <v>0</v>
      </c>
      <c r="H12" s="70">
        <f t="shared" si="23"/>
        <v>0</v>
      </c>
      <c r="I12" s="70">
        <f t="shared" si="23"/>
        <v>0</v>
      </c>
      <c r="J12" s="70">
        <f t="shared" si="23"/>
        <v>0</v>
      </c>
      <c r="K12" s="70">
        <f t="shared" si="23"/>
        <v>0</v>
      </c>
      <c r="L12" s="70">
        <f t="shared" si="23"/>
        <v>0</v>
      </c>
      <c r="M12" s="70">
        <f t="shared" si="23"/>
        <v>0</v>
      </c>
      <c r="N12" s="70">
        <f t="shared" si="23"/>
        <v>0</v>
      </c>
      <c r="O12" s="70">
        <f t="shared" si="23"/>
        <v>0</v>
      </c>
      <c r="P12" s="70">
        <f t="shared" si="23"/>
        <v>0</v>
      </c>
      <c r="Q12" s="70">
        <f t="shared" si="23"/>
        <v>0</v>
      </c>
      <c r="R12" s="70">
        <f t="shared" si="23"/>
        <v>0</v>
      </c>
      <c r="S12" s="70">
        <f t="shared" si="23"/>
        <v>0</v>
      </c>
      <c r="T12" s="70">
        <f t="shared" si="23"/>
        <v>0</v>
      </c>
      <c r="U12" s="70">
        <f t="shared" si="23"/>
        <v>0</v>
      </c>
      <c r="V12" s="70">
        <f t="shared" si="16"/>
        <v>0</v>
      </c>
      <c r="W12" s="70">
        <f t="shared" si="16"/>
        <v>0</v>
      </c>
      <c r="X12" s="70">
        <f t="shared" si="16"/>
        <v>0</v>
      </c>
      <c r="Y12" s="70">
        <f t="shared" si="16"/>
        <v>1</v>
      </c>
      <c r="Z12" s="70">
        <f t="shared" si="16"/>
        <v>1</v>
      </c>
      <c r="AA12" s="70">
        <f t="shared" si="16"/>
        <v>1</v>
      </c>
      <c r="AB12" s="70">
        <f t="shared" si="16"/>
        <v>1</v>
      </c>
      <c r="AC12" s="70">
        <f t="shared" si="16"/>
        <v>1</v>
      </c>
      <c r="AD12" s="70">
        <f t="shared" si="16"/>
        <v>1</v>
      </c>
      <c r="AE12" s="70">
        <f t="shared" si="16"/>
        <v>1</v>
      </c>
      <c r="AF12" s="70">
        <f t="shared" si="16"/>
        <v>1</v>
      </c>
      <c r="AG12" s="70">
        <f t="shared" si="16"/>
        <v>1</v>
      </c>
      <c r="AH12" s="70">
        <f t="shared" si="16"/>
        <v>1</v>
      </c>
      <c r="AI12" s="70">
        <f t="shared" si="16"/>
        <v>1</v>
      </c>
      <c r="AJ12" s="70">
        <f t="shared" si="16"/>
        <v>1</v>
      </c>
      <c r="AK12" s="70">
        <f t="shared" si="16"/>
        <v>0</v>
      </c>
      <c r="AL12" s="70">
        <f t="shared" si="17"/>
        <v>0</v>
      </c>
      <c r="AM12" s="70">
        <f t="shared" si="17"/>
        <v>0</v>
      </c>
      <c r="AN12" s="70">
        <f t="shared" si="17"/>
        <v>0</v>
      </c>
      <c r="AO12" s="70">
        <f t="shared" si="17"/>
        <v>0</v>
      </c>
      <c r="AP12" s="70">
        <f t="shared" si="17"/>
        <v>0</v>
      </c>
      <c r="AQ12" s="70">
        <f t="shared" si="17"/>
        <v>0</v>
      </c>
      <c r="AR12" s="70">
        <f t="shared" si="17"/>
        <v>0</v>
      </c>
      <c r="AS12" s="70">
        <f t="shared" si="17"/>
        <v>0</v>
      </c>
      <c r="AT12" s="70">
        <f t="shared" si="17"/>
        <v>0</v>
      </c>
      <c r="AU12" s="70">
        <f t="shared" si="17"/>
        <v>0</v>
      </c>
      <c r="AV12" s="70">
        <f t="shared" si="17"/>
        <v>0</v>
      </c>
      <c r="AW12" s="70">
        <f t="shared" si="17"/>
        <v>0</v>
      </c>
      <c r="AX12" s="70">
        <f t="shared" si="18"/>
        <v>0</v>
      </c>
      <c r="AY12" s="70">
        <f t="shared" si="18"/>
        <v>0</v>
      </c>
      <c r="AZ12" s="70">
        <f t="shared" si="18"/>
        <v>0</v>
      </c>
      <c r="BA12" s="70">
        <f t="shared" si="18"/>
        <v>0</v>
      </c>
      <c r="BC12" s="65">
        <f t="shared" si="24"/>
        <v>25</v>
      </c>
      <c r="BD12" s="65">
        <f t="shared" si="19"/>
        <v>36</v>
      </c>
      <c r="BE12" s="67">
        <f t="shared" si="20"/>
        <v>0.41666666666666669</v>
      </c>
      <c r="BF12" s="67">
        <f t="shared" si="21"/>
        <v>0.66666666666666663</v>
      </c>
    </row>
    <row r="13" spans="1:60" ht="22.2" customHeight="1">
      <c r="A13" s="36">
        <v>7</v>
      </c>
      <c r="B13" s="125">
        <f>IFERROR(VLOOKUP($A13,シフト表!$A:$AG,2,0),"")</f>
        <v>0</v>
      </c>
      <c r="C13" s="129">
        <f>IFERROR(VLOOKUP($A13,シフト表!$A:$AG,$C$1,0),"")</f>
        <v>0</v>
      </c>
      <c r="D13" s="126" t="str">
        <f t="shared" si="14"/>
        <v/>
      </c>
      <c r="E13" s="70">
        <f t="shared" si="22"/>
        <v>0</v>
      </c>
      <c r="F13" s="70">
        <f t="shared" si="23"/>
        <v>0</v>
      </c>
      <c r="G13" s="70">
        <f t="shared" si="23"/>
        <v>0</v>
      </c>
      <c r="H13" s="70">
        <f t="shared" si="23"/>
        <v>0</v>
      </c>
      <c r="I13" s="70">
        <f t="shared" si="23"/>
        <v>0</v>
      </c>
      <c r="J13" s="70">
        <f t="shared" si="23"/>
        <v>0</v>
      </c>
      <c r="K13" s="70">
        <f t="shared" si="23"/>
        <v>0</v>
      </c>
      <c r="L13" s="70">
        <f t="shared" si="23"/>
        <v>0</v>
      </c>
      <c r="M13" s="70">
        <f t="shared" si="23"/>
        <v>0</v>
      </c>
      <c r="N13" s="70">
        <f t="shared" si="23"/>
        <v>0</v>
      </c>
      <c r="O13" s="70">
        <f t="shared" si="23"/>
        <v>0</v>
      </c>
      <c r="P13" s="70">
        <f t="shared" si="23"/>
        <v>0</v>
      </c>
      <c r="Q13" s="70">
        <f t="shared" si="23"/>
        <v>0</v>
      </c>
      <c r="R13" s="70">
        <f t="shared" si="23"/>
        <v>0</v>
      </c>
      <c r="S13" s="70">
        <f t="shared" si="23"/>
        <v>0</v>
      </c>
      <c r="T13" s="70">
        <f t="shared" si="23"/>
        <v>0</v>
      </c>
      <c r="U13" s="70">
        <f t="shared" si="23"/>
        <v>0</v>
      </c>
      <c r="V13" s="70">
        <f t="shared" si="16"/>
        <v>0</v>
      </c>
      <c r="W13" s="70">
        <f t="shared" si="16"/>
        <v>0</v>
      </c>
      <c r="X13" s="70">
        <f t="shared" si="16"/>
        <v>0</v>
      </c>
      <c r="Y13" s="70">
        <f t="shared" si="16"/>
        <v>0</v>
      </c>
      <c r="Z13" s="70">
        <f t="shared" si="16"/>
        <v>0</v>
      </c>
      <c r="AA13" s="70">
        <f t="shared" si="16"/>
        <v>0</v>
      </c>
      <c r="AB13" s="70">
        <f t="shared" si="16"/>
        <v>0</v>
      </c>
      <c r="AC13" s="70">
        <f t="shared" si="16"/>
        <v>0</v>
      </c>
      <c r="AD13" s="70">
        <f t="shared" si="16"/>
        <v>0</v>
      </c>
      <c r="AE13" s="70">
        <f t="shared" si="16"/>
        <v>0</v>
      </c>
      <c r="AF13" s="70">
        <f t="shared" si="16"/>
        <v>0</v>
      </c>
      <c r="AG13" s="70">
        <f t="shared" si="16"/>
        <v>0</v>
      </c>
      <c r="AH13" s="70">
        <f t="shared" si="16"/>
        <v>0</v>
      </c>
      <c r="AI13" s="70">
        <f t="shared" si="16"/>
        <v>0</v>
      </c>
      <c r="AJ13" s="70">
        <f t="shared" si="16"/>
        <v>0</v>
      </c>
      <c r="AK13" s="70">
        <f t="shared" si="16"/>
        <v>0</v>
      </c>
      <c r="AL13" s="70">
        <f t="shared" si="17"/>
        <v>0</v>
      </c>
      <c r="AM13" s="70">
        <f t="shared" si="17"/>
        <v>0</v>
      </c>
      <c r="AN13" s="70">
        <f t="shared" si="17"/>
        <v>0</v>
      </c>
      <c r="AO13" s="70">
        <f t="shared" si="17"/>
        <v>0</v>
      </c>
      <c r="AP13" s="70">
        <f t="shared" si="17"/>
        <v>0</v>
      </c>
      <c r="AQ13" s="70">
        <f t="shared" si="17"/>
        <v>0</v>
      </c>
      <c r="AR13" s="70">
        <f t="shared" si="17"/>
        <v>0</v>
      </c>
      <c r="AS13" s="70">
        <f t="shared" si="17"/>
        <v>0</v>
      </c>
      <c r="AT13" s="70">
        <f t="shared" si="17"/>
        <v>0</v>
      </c>
      <c r="AU13" s="70">
        <f t="shared" si="17"/>
        <v>0</v>
      </c>
      <c r="AV13" s="70">
        <f t="shared" si="17"/>
        <v>0</v>
      </c>
      <c r="AW13" s="70">
        <f t="shared" si="17"/>
        <v>0</v>
      </c>
      <c r="AX13" s="70">
        <f t="shared" si="18"/>
        <v>0</v>
      </c>
      <c r="AY13" s="70">
        <f t="shared" si="18"/>
        <v>0</v>
      </c>
      <c r="AZ13" s="70">
        <f t="shared" si="18"/>
        <v>0</v>
      </c>
      <c r="BA13" s="70">
        <f t="shared" si="18"/>
        <v>0</v>
      </c>
      <c r="BC13" s="65">
        <f t="shared" si="24"/>
        <v>0</v>
      </c>
      <c r="BD13" s="65">
        <f t="shared" si="19"/>
        <v>0</v>
      </c>
      <c r="BE13" s="67">
        <f t="shared" si="20"/>
        <v>0</v>
      </c>
      <c r="BF13" s="67">
        <f t="shared" si="21"/>
        <v>0</v>
      </c>
    </row>
    <row r="14" spans="1:60" ht="22.2" customHeight="1">
      <c r="A14" s="36">
        <v>8</v>
      </c>
      <c r="B14" s="125">
        <f>IFERROR(VLOOKUP($A14,シフト表!$A:$AG,2,0),"")</f>
        <v>0</v>
      </c>
      <c r="C14" s="129">
        <f>IFERROR(VLOOKUP($A14,シフト表!$A:$AG,$C$1,0),"")</f>
        <v>0</v>
      </c>
      <c r="D14" s="126" t="str">
        <f t="shared" si="14"/>
        <v/>
      </c>
      <c r="E14" s="70">
        <f t="shared" si="22"/>
        <v>0</v>
      </c>
      <c r="F14" s="70">
        <f t="shared" si="23"/>
        <v>0</v>
      </c>
      <c r="G14" s="70">
        <f t="shared" si="23"/>
        <v>0</v>
      </c>
      <c r="H14" s="70">
        <f t="shared" si="23"/>
        <v>0</v>
      </c>
      <c r="I14" s="70">
        <f t="shared" si="23"/>
        <v>0</v>
      </c>
      <c r="J14" s="70">
        <f t="shared" si="23"/>
        <v>0</v>
      </c>
      <c r="K14" s="70">
        <f t="shared" si="23"/>
        <v>0</v>
      </c>
      <c r="L14" s="70">
        <f t="shared" si="23"/>
        <v>0</v>
      </c>
      <c r="M14" s="70">
        <f t="shared" si="23"/>
        <v>0</v>
      </c>
      <c r="N14" s="70">
        <f t="shared" si="23"/>
        <v>0</v>
      </c>
      <c r="O14" s="70">
        <f t="shared" si="23"/>
        <v>0</v>
      </c>
      <c r="P14" s="70">
        <f t="shared" si="23"/>
        <v>0</v>
      </c>
      <c r="Q14" s="70">
        <f t="shared" si="23"/>
        <v>0</v>
      </c>
      <c r="R14" s="70">
        <f t="shared" si="23"/>
        <v>0</v>
      </c>
      <c r="S14" s="70">
        <f t="shared" si="23"/>
        <v>0</v>
      </c>
      <c r="T14" s="70">
        <f t="shared" si="23"/>
        <v>0</v>
      </c>
      <c r="U14" s="70">
        <f t="shared" si="23"/>
        <v>0</v>
      </c>
      <c r="V14" s="70">
        <f t="shared" si="16"/>
        <v>0</v>
      </c>
      <c r="W14" s="70">
        <f t="shared" si="16"/>
        <v>0</v>
      </c>
      <c r="X14" s="70">
        <f t="shared" si="16"/>
        <v>0</v>
      </c>
      <c r="Y14" s="70">
        <f t="shared" si="16"/>
        <v>0</v>
      </c>
      <c r="Z14" s="70">
        <f t="shared" si="16"/>
        <v>0</v>
      </c>
      <c r="AA14" s="70">
        <f t="shared" si="16"/>
        <v>0</v>
      </c>
      <c r="AB14" s="70">
        <f t="shared" si="16"/>
        <v>0</v>
      </c>
      <c r="AC14" s="70">
        <f t="shared" si="16"/>
        <v>0</v>
      </c>
      <c r="AD14" s="70">
        <f t="shared" si="16"/>
        <v>0</v>
      </c>
      <c r="AE14" s="70">
        <f t="shared" si="16"/>
        <v>0</v>
      </c>
      <c r="AF14" s="70">
        <f t="shared" si="16"/>
        <v>0</v>
      </c>
      <c r="AG14" s="70">
        <f t="shared" si="16"/>
        <v>0</v>
      </c>
      <c r="AH14" s="70">
        <f t="shared" si="16"/>
        <v>0</v>
      </c>
      <c r="AI14" s="70">
        <f t="shared" si="16"/>
        <v>0</v>
      </c>
      <c r="AJ14" s="70">
        <f t="shared" si="16"/>
        <v>0</v>
      </c>
      <c r="AK14" s="70">
        <f t="shared" si="16"/>
        <v>0</v>
      </c>
      <c r="AL14" s="70">
        <f t="shared" si="17"/>
        <v>0</v>
      </c>
      <c r="AM14" s="70">
        <f t="shared" si="17"/>
        <v>0</v>
      </c>
      <c r="AN14" s="70">
        <f t="shared" si="17"/>
        <v>0</v>
      </c>
      <c r="AO14" s="70">
        <f t="shared" si="17"/>
        <v>0</v>
      </c>
      <c r="AP14" s="70">
        <f t="shared" si="17"/>
        <v>0</v>
      </c>
      <c r="AQ14" s="70">
        <f t="shared" si="17"/>
        <v>0</v>
      </c>
      <c r="AR14" s="70">
        <f t="shared" si="17"/>
        <v>0</v>
      </c>
      <c r="AS14" s="70">
        <f t="shared" si="17"/>
        <v>0</v>
      </c>
      <c r="AT14" s="70">
        <f t="shared" si="17"/>
        <v>0</v>
      </c>
      <c r="AU14" s="70">
        <f t="shared" si="17"/>
        <v>0</v>
      </c>
      <c r="AV14" s="70">
        <f t="shared" si="17"/>
        <v>0</v>
      </c>
      <c r="AW14" s="70">
        <f t="shared" si="17"/>
        <v>0</v>
      </c>
      <c r="AX14" s="70">
        <f t="shared" si="18"/>
        <v>0</v>
      </c>
      <c r="AY14" s="70">
        <f t="shared" si="18"/>
        <v>0</v>
      </c>
      <c r="AZ14" s="70">
        <f t="shared" si="18"/>
        <v>0</v>
      </c>
      <c r="BA14" s="70">
        <f t="shared" si="18"/>
        <v>0</v>
      </c>
      <c r="BC14" s="65">
        <f t="shared" si="24"/>
        <v>0</v>
      </c>
      <c r="BD14" s="65">
        <f t="shared" si="19"/>
        <v>0</v>
      </c>
      <c r="BE14" s="67">
        <f t="shared" si="20"/>
        <v>0</v>
      </c>
      <c r="BF14" s="67">
        <f t="shared" si="21"/>
        <v>0</v>
      </c>
    </row>
    <row r="15" spans="1:60" ht="22.2" customHeight="1">
      <c r="A15" s="36">
        <v>9</v>
      </c>
      <c r="B15" s="125">
        <f>IFERROR(VLOOKUP($A15,シフト表!$A:$AG,2,0),"")</f>
        <v>0</v>
      </c>
      <c r="C15" s="129">
        <f>IFERROR(VLOOKUP($A15,シフト表!$A:$AG,$C$1,0),"")</f>
        <v>0</v>
      </c>
      <c r="D15" s="126" t="str">
        <f t="shared" si="14"/>
        <v/>
      </c>
      <c r="E15" s="70">
        <f t="shared" si="22"/>
        <v>0</v>
      </c>
      <c r="F15" s="70">
        <f t="shared" si="23"/>
        <v>0</v>
      </c>
      <c r="G15" s="70">
        <f t="shared" si="23"/>
        <v>0</v>
      </c>
      <c r="H15" s="70">
        <f t="shared" si="23"/>
        <v>0</v>
      </c>
      <c r="I15" s="70">
        <f t="shared" si="23"/>
        <v>0</v>
      </c>
      <c r="J15" s="70">
        <f t="shared" si="23"/>
        <v>0</v>
      </c>
      <c r="K15" s="70">
        <f t="shared" si="23"/>
        <v>0</v>
      </c>
      <c r="L15" s="70">
        <f t="shared" si="23"/>
        <v>0</v>
      </c>
      <c r="M15" s="70">
        <f t="shared" si="23"/>
        <v>0</v>
      </c>
      <c r="N15" s="70">
        <f t="shared" si="23"/>
        <v>0</v>
      </c>
      <c r="O15" s="70">
        <f t="shared" si="23"/>
        <v>0</v>
      </c>
      <c r="P15" s="70">
        <f t="shared" si="23"/>
        <v>0</v>
      </c>
      <c r="Q15" s="70">
        <f t="shared" si="23"/>
        <v>0</v>
      </c>
      <c r="R15" s="70">
        <f t="shared" si="23"/>
        <v>0</v>
      </c>
      <c r="S15" s="70">
        <f t="shared" si="23"/>
        <v>0</v>
      </c>
      <c r="T15" s="70">
        <f t="shared" si="23"/>
        <v>0</v>
      </c>
      <c r="U15" s="70">
        <f t="shared" si="23"/>
        <v>0</v>
      </c>
      <c r="V15" s="70">
        <f t="shared" si="16"/>
        <v>0</v>
      </c>
      <c r="W15" s="70">
        <f t="shared" si="16"/>
        <v>0</v>
      </c>
      <c r="X15" s="70">
        <f t="shared" si="16"/>
        <v>0</v>
      </c>
      <c r="Y15" s="70">
        <f t="shared" si="16"/>
        <v>0</v>
      </c>
      <c r="Z15" s="70">
        <f t="shared" si="16"/>
        <v>0</v>
      </c>
      <c r="AA15" s="70">
        <f t="shared" si="16"/>
        <v>0</v>
      </c>
      <c r="AB15" s="70">
        <f t="shared" si="16"/>
        <v>0</v>
      </c>
      <c r="AC15" s="70">
        <f t="shared" si="16"/>
        <v>0</v>
      </c>
      <c r="AD15" s="70">
        <f t="shared" si="16"/>
        <v>0</v>
      </c>
      <c r="AE15" s="70">
        <f t="shared" si="16"/>
        <v>0</v>
      </c>
      <c r="AF15" s="70">
        <f t="shared" si="16"/>
        <v>0</v>
      </c>
      <c r="AG15" s="70">
        <f t="shared" si="16"/>
        <v>0</v>
      </c>
      <c r="AH15" s="70">
        <f t="shared" si="16"/>
        <v>0</v>
      </c>
      <c r="AI15" s="70">
        <f t="shared" si="16"/>
        <v>0</v>
      </c>
      <c r="AJ15" s="70">
        <f t="shared" si="16"/>
        <v>0</v>
      </c>
      <c r="AK15" s="70">
        <f t="shared" si="16"/>
        <v>0</v>
      </c>
      <c r="AL15" s="70">
        <f t="shared" si="17"/>
        <v>0</v>
      </c>
      <c r="AM15" s="70">
        <f t="shared" si="17"/>
        <v>0</v>
      </c>
      <c r="AN15" s="70">
        <f t="shared" si="17"/>
        <v>0</v>
      </c>
      <c r="AO15" s="70">
        <f t="shared" si="17"/>
        <v>0</v>
      </c>
      <c r="AP15" s="70">
        <f t="shared" si="17"/>
        <v>0</v>
      </c>
      <c r="AQ15" s="70">
        <f t="shared" si="17"/>
        <v>0</v>
      </c>
      <c r="AR15" s="70">
        <f t="shared" si="17"/>
        <v>0</v>
      </c>
      <c r="AS15" s="70">
        <f t="shared" si="17"/>
        <v>0</v>
      </c>
      <c r="AT15" s="70">
        <f t="shared" si="17"/>
        <v>0</v>
      </c>
      <c r="AU15" s="70">
        <f t="shared" si="17"/>
        <v>0</v>
      </c>
      <c r="AV15" s="70">
        <f t="shared" si="17"/>
        <v>0</v>
      </c>
      <c r="AW15" s="70">
        <f t="shared" si="17"/>
        <v>0</v>
      </c>
      <c r="AX15" s="70">
        <f t="shared" si="18"/>
        <v>0</v>
      </c>
      <c r="AY15" s="70">
        <f t="shared" si="18"/>
        <v>0</v>
      </c>
      <c r="AZ15" s="70">
        <f t="shared" si="18"/>
        <v>0</v>
      </c>
      <c r="BA15" s="70">
        <f t="shared" si="18"/>
        <v>0</v>
      </c>
      <c r="BC15" s="65">
        <f t="shared" si="24"/>
        <v>0</v>
      </c>
      <c r="BD15" s="65">
        <f t="shared" si="19"/>
        <v>0</v>
      </c>
      <c r="BE15" s="67">
        <f t="shared" si="20"/>
        <v>0</v>
      </c>
      <c r="BF15" s="67">
        <f t="shared" si="21"/>
        <v>0</v>
      </c>
    </row>
    <row r="16" spans="1:60" ht="22.2" customHeight="1">
      <c r="A16" s="36">
        <v>10</v>
      </c>
      <c r="B16" s="125">
        <f>IFERROR(VLOOKUP($A16,シフト表!$A:$AG,2,0),"")</f>
        <v>0</v>
      </c>
      <c r="C16" s="129">
        <f>IFERROR(VLOOKUP($A16,シフト表!$A:$AG,$C$1,0),"")</f>
        <v>0</v>
      </c>
      <c r="D16" s="126" t="str">
        <f t="shared" si="14"/>
        <v/>
      </c>
      <c r="E16" s="70">
        <f t="shared" si="22"/>
        <v>0</v>
      </c>
      <c r="F16" s="70">
        <f t="shared" si="23"/>
        <v>0</v>
      </c>
      <c r="G16" s="70">
        <f t="shared" si="23"/>
        <v>0</v>
      </c>
      <c r="H16" s="70">
        <f t="shared" si="23"/>
        <v>0</v>
      </c>
      <c r="I16" s="70">
        <f t="shared" si="23"/>
        <v>0</v>
      </c>
      <c r="J16" s="70">
        <f t="shared" si="23"/>
        <v>0</v>
      </c>
      <c r="K16" s="70">
        <f t="shared" si="23"/>
        <v>0</v>
      </c>
      <c r="L16" s="70">
        <f t="shared" si="23"/>
        <v>0</v>
      </c>
      <c r="M16" s="70">
        <f t="shared" si="23"/>
        <v>0</v>
      </c>
      <c r="N16" s="70">
        <f t="shared" si="23"/>
        <v>0</v>
      </c>
      <c r="O16" s="70">
        <f t="shared" si="23"/>
        <v>0</v>
      </c>
      <c r="P16" s="70">
        <f t="shared" si="23"/>
        <v>0</v>
      </c>
      <c r="Q16" s="70">
        <f t="shared" si="23"/>
        <v>0</v>
      </c>
      <c r="R16" s="70">
        <f t="shared" si="23"/>
        <v>0</v>
      </c>
      <c r="S16" s="70">
        <f t="shared" si="23"/>
        <v>0</v>
      </c>
      <c r="T16" s="70">
        <f t="shared" si="23"/>
        <v>0</v>
      </c>
      <c r="U16" s="70">
        <f t="shared" si="23"/>
        <v>0</v>
      </c>
      <c r="V16" s="70">
        <f t="shared" si="16"/>
        <v>0</v>
      </c>
      <c r="W16" s="70">
        <f t="shared" si="16"/>
        <v>0</v>
      </c>
      <c r="X16" s="70">
        <f t="shared" si="16"/>
        <v>0</v>
      </c>
      <c r="Y16" s="70">
        <f t="shared" si="16"/>
        <v>0</v>
      </c>
      <c r="Z16" s="70">
        <f t="shared" si="16"/>
        <v>0</v>
      </c>
      <c r="AA16" s="70">
        <f t="shared" si="16"/>
        <v>0</v>
      </c>
      <c r="AB16" s="70">
        <f t="shared" si="16"/>
        <v>0</v>
      </c>
      <c r="AC16" s="70">
        <f t="shared" si="16"/>
        <v>0</v>
      </c>
      <c r="AD16" s="70">
        <f t="shared" si="16"/>
        <v>0</v>
      </c>
      <c r="AE16" s="70">
        <f t="shared" si="16"/>
        <v>0</v>
      </c>
      <c r="AF16" s="70">
        <f t="shared" si="16"/>
        <v>0</v>
      </c>
      <c r="AG16" s="70">
        <f t="shared" si="16"/>
        <v>0</v>
      </c>
      <c r="AH16" s="70">
        <f t="shared" si="16"/>
        <v>0</v>
      </c>
      <c r="AI16" s="70">
        <f t="shared" si="16"/>
        <v>0</v>
      </c>
      <c r="AJ16" s="70">
        <f t="shared" si="16"/>
        <v>0</v>
      </c>
      <c r="AK16" s="70">
        <f t="shared" si="16"/>
        <v>0</v>
      </c>
      <c r="AL16" s="70">
        <f t="shared" si="17"/>
        <v>0</v>
      </c>
      <c r="AM16" s="70">
        <f t="shared" si="17"/>
        <v>0</v>
      </c>
      <c r="AN16" s="70">
        <f t="shared" si="17"/>
        <v>0</v>
      </c>
      <c r="AO16" s="70">
        <f t="shared" si="17"/>
        <v>0</v>
      </c>
      <c r="AP16" s="70">
        <f t="shared" si="17"/>
        <v>0</v>
      </c>
      <c r="AQ16" s="70">
        <f t="shared" si="17"/>
        <v>0</v>
      </c>
      <c r="AR16" s="70">
        <f t="shared" si="17"/>
        <v>0</v>
      </c>
      <c r="AS16" s="70">
        <f t="shared" si="17"/>
        <v>0</v>
      </c>
      <c r="AT16" s="70">
        <f t="shared" si="17"/>
        <v>0</v>
      </c>
      <c r="AU16" s="70">
        <f t="shared" si="17"/>
        <v>0</v>
      </c>
      <c r="AV16" s="70">
        <f t="shared" si="17"/>
        <v>0</v>
      </c>
      <c r="AW16" s="70">
        <f t="shared" si="17"/>
        <v>0</v>
      </c>
      <c r="AX16" s="70">
        <f t="shared" si="18"/>
        <v>0</v>
      </c>
      <c r="AY16" s="70">
        <f t="shared" si="18"/>
        <v>0</v>
      </c>
      <c r="AZ16" s="70">
        <f t="shared" si="18"/>
        <v>0</v>
      </c>
      <c r="BA16" s="70">
        <f t="shared" si="18"/>
        <v>0</v>
      </c>
      <c r="BC16" s="65">
        <f t="shared" si="24"/>
        <v>0</v>
      </c>
      <c r="BD16" s="65">
        <f t="shared" si="19"/>
        <v>0</v>
      </c>
      <c r="BE16" s="67">
        <f t="shared" si="20"/>
        <v>0</v>
      </c>
      <c r="BF16" s="67">
        <f t="shared" si="21"/>
        <v>0</v>
      </c>
    </row>
    <row r="17" spans="1:58" ht="22.2" customHeight="1">
      <c r="A17" s="36">
        <v>11</v>
      </c>
      <c r="B17" s="125">
        <f>IFERROR(VLOOKUP($A17,シフト表!$A:$AG,2,0),"")</f>
        <v>0</v>
      </c>
      <c r="C17" s="129">
        <f>IFERROR(VLOOKUP($A17,シフト表!$A:$AG,$C$1,0),"")</f>
        <v>0</v>
      </c>
      <c r="D17" s="126" t="str">
        <f t="shared" si="14"/>
        <v/>
      </c>
      <c r="E17" s="70">
        <f t="shared" si="22"/>
        <v>0</v>
      </c>
      <c r="F17" s="70">
        <f t="shared" si="23"/>
        <v>0</v>
      </c>
      <c r="G17" s="70">
        <f t="shared" si="23"/>
        <v>0</v>
      </c>
      <c r="H17" s="70">
        <f t="shared" si="23"/>
        <v>0</v>
      </c>
      <c r="I17" s="70">
        <f t="shared" si="23"/>
        <v>0</v>
      </c>
      <c r="J17" s="70">
        <f t="shared" si="23"/>
        <v>0</v>
      </c>
      <c r="K17" s="70">
        <f t="shared" si="23"/>
        <v>0</v>
      </c>
      <c r="L17" s="70">
        <f t="shared" si="23"/>
        <v>0</v>
      </c>
      <c r="M17" s="70">
        <f t="shared" si="23"/>
        <v>0</v>
      </c>
      <c r="N17" s="70">
        <f t="shared" si="23"/>
        <v>0</v>
      </c>
      <c r="O17" s="70">
        <f t="shared" si="23"/>
        <v>0</v>
      </c>
      <c r="P17" s="70">
        <f t="shared" si="23"/>
        <v>0</v>
      </c>
      <c r="Q17" s="70">
        <f t="shared" si="23"/>
        <v>0</v>
      </c>
      <c r="R17" s="70">
        <f t="shared" si="23"/>
        <v>0</v>
      </c>
      <c r="S17" s="70">
        <f t="shared" si="23"/>
        <v>0</v>
      </c>
      <c r="T17" s="70">
        <f t="shared" si="23"/>
        <v>0</v>
      </c>
      <c r="U17" s="70">
        <f t="shared" si="23"/>
        <v>0</v>
      </c>
      <c r="V17" s="70">
        <f t="shared" si="16"/>
        <v>0</v>
      </c>
      <c r="W17" s="70">
        <f t="shared" si="16"/>
        <v>0</v>
      </c>
      <c r="X17" s="70">
        <f t="shared" si="16"/>
        <v>0</v>
      </c>
      <c r="Y17" s="70">
        <f t="shared" si="16"/>
        <v>0</v>
      </c>
      <c r="Z17" s="70">
        <f t="shared" si="16"/>
        <v>0</v>
      </c>
      <c r="AA17" s="70">
        <f t="shared" si="16"/>
        <v>0</v>
      </c>
      <c r="AB17" s="70">
        <f t="shared" si="16"/>
        <v>0</v>
      </c>
      <c r="AC17" s="70">
        <f t="shared" si="16"/>
        <v>0</v>
      </c>
      <c r="AD17" s="70">
        <f t="shared" si="16"/>
        <v>0</v>
      </c>
      <c r="AE17" s="70">
        <f t="shared" si="16"/>
        <v>0</v>
      </c>
      <c r="AF17" s="70">
        <f t="shared" si="16"/>
        <v>0</v>
      </c>
      <c r="AG17" s="70">
        <f t="shared" si="16"/>
        <v>0</v>
      </c>
      <c r="AH17" s="70">
        <f t="shared" si="16"/>
        <v>0</v>
      </c>
      <c r="AI17" s="70">
        <f t="shared" si="16"/>
        <v>0</v>
      </c>
      <c r="AJ17" s="70">
        <f t="shared" si="16"/>
        <v>0</v>
      </c>
      <c r="AK17" s="70">
        <f t="shared" si="16"/>
        <v>0</v>
      </c>
      <c r="AL17" s="70">
        <f t="shared" si="17"/>
        <v>0</v>
      </c>
      <c r="AM17" s="70">
        <f t="shared" si="17"/>
        <v>0</v>
      </c>
      <c r="AN17" s="70">
        <f t="shared" si="17"/>
        <v>0</v>
      </c>
      <c r="AO17" s="70">
        <f t="shared" si="17"/>
        <v>0</v>
      </c>
      <c r="AP17" s="70">
        <f t="shared" si="17"/>
        <v>0</v>
      </c>
      <c r="AQ17" s="70">
        <f t="shared" si="17"/>
        <v>0</v>
      </c>
      <c r="AR17" s="70">
        <f t="shared" si="17"/>
        <v>0</v>
      </c>
      <c r="AS17" s="70">
        <f t="shared" si="17"/>
        <v>0</v>
      </c>
      <c r="AT17" s="70">
        <f t="shared" si="17"/>
        <v>0</v>
      </c>
      <c r="AU17" s="70">
        <f t="shared" si="17"/>
        <v>0</v>
      </c>
      <c r="AV17" s="70">
        <f t="shared" si="17"/>
        <v>0</v>
      </c>
      <c r="AW17" s="70">
        <f t="shared" si="17"/>
        <v>0</v>
      </c>
      <c r="AX17" s="70">
        <f t="shared" si="18"/>
        <v>0</v>
      </c>
      <c r="AY17" s="70">
        <f t="shared" si="18"/>
        <v>0</v>
      </c>
      <c r="AZ17" s="70">
        <f t="shared" si="18"/>
        <v>0</v>
      </c>
      <c r="BA17" s="70">
        <f t="shared" si="18"/>
        <v>0</v>
      </c>
      <c r="BC17" s="65">
        <f t="shared" si="24"/>
        <v>0</v>
      </c>
      <c r="BD17" s="65">
        <f t="shared" si="19"/>
        <v>0</v>
      </c>
      <c r="BE17" s="67">
        <f t="shared" si="20"/>
        <v>0</v>
      </c>
      <c r="BF17" s="67">
        <f t="shared" si="21"/>
        <v>0</v>
      </c>
    </row>
    <row r="18" spans="1:58" ht="22.2" customHeight="1">
      <c r="A18" s="36">
        <v>12</v>
      </c>
      <c r="B18" s="125">
        <f>IFERROR(VLOOKUP($A18,シフト表!$A:$AG,2,0),"")</f>
        <v>0</v>
      </c>
      <c r="C18" s="129">
        <f>IFERROR(VLOOKUP($A18,シフト表!$A:$AG,$C$1,0),"")</f>
        <v>0</v>
      </c>
      <c r="D18" s="126" t="str">
        <f t="shared" si="14"/>
        <v/>
      </c>
      <c r="E18" s="70">
        <f t="shared" si="22"/>
        <v>0</v>
      </c>
      <c r="F18" s="70">
        <f t="shared" si="23"/>
        <v>0</v>
      </c>
      <c r="G18" s="70">
        <f t="shared" si="23"/>
        <v>0</v>
      </c>
      <c r="H18" s="70">
        <f t="shared" si="23"/>
        <v>0</v>
      </c>
      <c r="I18" s="70">
        <f t="shared" si="23"/>
        <v>0</v>
      </c>
      <c r="J18" s="70">
        <f t="shared" si="23"/>
        <v>0</v>
      </c>
      <c r="K18" s="70">
        <f t="shared" si="23"/>
        <v>0</v>
      </c>
      <c r="L18" s="70">
        <f t="shared" si="23"/>
        <v>0</v>
      </c>
      <c r="M18" s="70">
        <f t="shared" si="23"/>
        <v>0</v>
      </c>
      <c r="N18" s="70">
        <f t="shared" si="23"/>
        <v>0</v>
      </c>
      <c r="O18" s="70">
        <f t="shared" si="23"/>
        <v>0</v>
      </c>
      <c r="P18" s="70">
        <f t="shared" si="23"/>
        <v>0</v>
      </c>
      <c r="Q18" s="70">
        <f t="shared" si="23"/>
        <v>0</v>
      </c>
      <c r="R18" s="70">
        <f t="shared" si="23"/>
        <v>0</v>
      </c>
      <c r="S18" s="70">
        <f t="shared" si="23"/>
        <v>0</v>
      </c>
      <c r="T18" s="70">
        <f t="shared" si="23"/>
        <v>0</v>
      </c>
      <c r="U18" s="70">
        <f t="shared" si="23"/>
        <v>0</v>
      </c>
      <c r="V18" s="70">
        <f t="shared" si="16"/>
        <v>0</v>
      </c>
      <c r="W18" s="70">
        <f t="shared" si="16"/>
        <v>0</v>
      </c>
      <c r="X18" s="70">
        <f t="shared" si="16"/>
        <v>0</v>
      </c>
      <c r="Y18" s="70">
        <f t="shared" si="16"/>
        <v>0</v>
      </c>
      <c r="Z18" s="70">
        <f t="shared" si="16"/>
        <v>0</v>
      </c>
      <c r="AA18" s="70">
        <f t="shared" si="16"/>
        <v>0</v>
      </c>
      <c r="AB18" s="70">
        <f t="shared" si="16"/>
        <v>0</v>
      </c>
      <c r="AC18" s="70">
        <f t="shared" si="16"/>
        <v>0</v>
      </c>
      <c r="AD18" s="70">
        <f t="shared" si="16"/>
        <v>0</v>
      </c>
      <c r="AE18" s="70">
        <f t="shared" si="16"/>
        <v>0</v>
      </c>
      <c r="AF18" s="70">
        <f t="shared" si="16"/>
        <v>0</v>
      </c>
      <c r="AG18" s="70">
        <f t="shared" si="16"/>
        <v>0</v>
      </c>
      <c r="AH18" s="70">
        <f t="shared" si="16"/>
        <v>0</v>
      </c>
      <c r="AI18" s="70">
        <f t="shared" si="16"/>
        <v>0</v>
      </c>
      <c r="AJ18" s="70">
        <f t="shared" si="16"/>
        <v>0</v>
      </c>
      <c r="AK18" s="70">
        <f t="shared" si="16"/>
        <v>0</v>
      </c>
      <c r="AL18" s="70">
        <f t="shared" si="17"/>
        <v>0</v>
      </c>
      <c r="AM18" s="70">
        <f t="shared" si="17"/>
        <v>0</v>
      </c>
      <c r="AN18" s="70">
        <f t="shared" si="17"/>
        <v>0</v>
      </c>
      <c r="AO18" s="70">
        <f t="shared" si="17"/>
        <v>0</v>
      </c>
      <c r="AP18" s="70">
        <f t="shared" si="17"/>
        <v>0</v>
      </c>
      <c r="AQ18" s="70">
        <f t="shared" si="17"/>
        <v>0</v>
      </c>
      <c r="AR18" s="70">
        <f t="shared" si="17"/>
        <v>0</v>
      </c>
      <c r="AS18" s="70">
        <f t="shared" si="17"/>
        <v>0</v>
      </c>
      <c r="AT18" s="70">
        <f t="shared" si="17"/>
        <v>0</v>
      </c>
      <c r="AU18" s="70">
        <f t="shared" si="17"/>
        <v>0</v>
      </c>
      <c r="AV18" s="70">
        <f t="shared" si="17"/>
        <v>0</v>
      </c>
      <c r="AW18" s="70">
        <f t="shared" si="17"/>
        <v>0</v>
      </c>
      <c r="AX18" s="70">
        <f t="shared" si="18"/>
        <v>0</v>
      </c>
      <c r="AY18" s="70">
        <f t="shared" si="18"/>
        <v>0</v>
      </c>
      <c r="AZ18" s="70">
        <f t="shared" si="18"/>
        <v>0</v>
      </c>
      <c r="BA18" s="70">
        <f t="shared" si="18"/>
        <v>0</v>
      </c>
      <c r="BC18" s="65">
        <f t="shared" si="24"/>
        <v>0</v>
      </c>
      <c r="BD18" s="65">
        <f t="shared" si="19"/>
        <v>0</v>
      </c>
      <c r="BE18" s="67">
        <f t="shared" si="20"/>
        <v>0</v>
      </c>
      <c r="BF18" s="67">
        <f t="shared" si="21"/>
        <v>0</v>
      </c>
    </row>
    <row r="19" spans="1:58" ht="22.2" customHeight="1">
      <c r="A19" s="36">
        <v>13</v>
      </c>
      <c r="B19" s="125">
        <f>IFERROR(VLOOKUP($A19,シフト表!$A:$AG,2,0),"")</f>
        <v>0</v>
      </c>
      <c r="C19" s="129">
        <f>IFERROR(VLOOKUP($A19,シフト表!$A:$AG,$C$1,0),"")</f>
        <v>0</v>
      </c>
      <c r="D19" s="126" t="str">
        <f t="shared" si="14"/>
        <v/>
      </c>
      <c r="E19" s="70">
        <f t="shared" si="22"/>
        <v>0</v>
      </c>
      <c r="F19" s="70">
        <f t="shared" si="23"/>
        <v>0</v>
      </c>
      <c r="G19" s="70">
        <f t="shared" si="23"/>
        <v>0</v>
      </c>
      <c r="H19" s="70">
        <f t="shared" si="23"/>
        <v>0</v>
      </c>
      <c r="I19" s="70">
        <f t="shared" si="23"/>
        <v>0</v>
      </c>
      <c r="J19" s="70">
        <f t="shared" si="23"/>
        <v>0</v>
      </c>
      <c r="K19" s="70">
        <f t="shared" si="23"/>
        <v>0</v>
      </c>
      <c r="L19" s="70">
        <f t="shared" si="23"/>
        <v>0</v>
      </c>
      <c r="M19" s="70">
        <f t="shared" si="23"/>
        <v>0</v>
      </c>
      <c r="N19" s="70">
        <f t="shared" si="23"/>
        <v>0</v>
      </c>
      <c r="O19" s="70">
        <f t="shared" si="23"/>
        <v>0</v>
      </c>
      <c r="P19" s="70">
        <f t="shared" si="23"/>
        <v>0</v>
      </c>
      <c r="Q19" s="70">
        <f t="shared" si="23"/>
        <v>0</v>
      </c>
      <c r="R19" s="70">
        <f t="shared" si="23"/>
        <v>0</v>
      </c>
      <c r="S19" s="70">
        <f t="shared" si="23"/>
        <v>0</v>
      </c>
      <c r="T19" s="70">
        <f t="shared" si="23"/>
        <v>0</v>
      </c>
      <c r="U19" s="70">
        <f t="shared" si="23"/>
        <v>0</v>
      </c>
      <c r="V19" s="70">
        <f t="shared" si="16"/>
        <v>0</v>
      </c>
      <c r="W19" s="70">
        <f t="shared" si="16"/>
        <v>0</v>
      </c>
      <c r="X19" s="70">
        <f t="shared" si="16"/>
        <v>0</v>
      </c>
      <c r="Y19" s="70">
        <f t="shared" si="16"/>
        <v>0</v>
      </c>
      <c r="Z19" s="70">
        <f t="shared" si="16"/>
        <v>0</v>
      </c>
      <c r="AA19" s="70">
        <f t="shared" si="16"/>
        <v>0</v>
      </c>
      <c r="AB19" s="70">
        <f t="shared" si="16"/>
        <v>0</v>
      </c>
      <c r="AC19" s="70">
        <f t="shared" si="16"/>
        <v>0</v>
      </c>
      <c r="AD19" s="70">
        <f t="shared" si="16"/>
        <v>0</v>
      </c>
      <c r="AE19" s="70">
        <f t="shared" si="16"/>
        <v>0</v>
      </c>
      <c r="AF19" s="70">
        <f t="shared" si="16"/>
        <v>0</v>
      </c>
      <c r="AG19" s="70">
        <f t="shared" si="16"/>
        <v>0</v>
      </c>
      <c r="AH19" s="70">
        <f t="shared" si="16"/>
        <v>0</v>
      </c>
      <c r="AI19" s="70">
        <f t="shared" si="16"/>
        <v>0</v>
      </c>
      <c r="AJ19" s="70">
        <f t="shared" si="16"/>
        <v>0</v>
      </c>
      <c r="AK19" s="70">
        <f t="shared" si="16"/>
        <v>0</v>
      </c>
      <c r="AL19" s="70">
        <f t="shared" si="17"/>
        <v>0</v>
      </c>
      <c r="AM19" s="70">
        <f t="shared" si="17"/>
        <v>0</v>
      </c>
      <c r="AN19" s="70">
        <f t="shared" si="17"/>
        <v>0</v>
      </c>
      <c r="AO19" s="70">
        <f t="shared" si="17"/>
        <v>0</v>
      </c>
      <c r="AP19" s="70">
        <f t="shared" si="17"/>
        <v>0</v>
      </c>
      <c r="AQ19" s="70">
        <f t="shared" si="17"/>
        <v>0</v>
      </c>
      <c r="AR19" s="70">
        <f t="shared" si="17"/>
        <v>0</v>
      </c>
      <c r="AS19" s="70">
        <f t="shared" si="17"/>
        <v>0</v>
      </c>
      <c r="AT19" s="70">
        <f t="shared" si="17"/>
        <v>0</v>
      </c>
      <c r="AU19" s="70">
        <f t="shared" si="17"/>
        <v>0</v>
      </c>
      <c r="AV19" s="70">
        <f t="shared" si="17"/>
        <v>0</v>
      </c>
      <c r="AW19" s="70">
        <f t="shared" si="17"/>
        <v>0</v>
      </c>
      <c r="AX19" s="70">
        <f t="shared" si="18"/>
        <v>0</v>
      </c>
      <c r="AY19" s="70">
        <f t="shared" si="18"/>
        <v>0</v>
      </c>
      <c r="AZ19" s="70">
        <f t="shared" si="18"/>
        <v>0</v>
      </c>
      <c r="BA19" s="70">
        <f t="shared" si="18"/>
        <v>0</v>
      </c>
      <c r="BC19" s="65">
        <f t="shared" si="24"/>
        <v>0</v>
      </c>
      <c r="BD19" s="65">
        <f t="shared" si="19"/>
        <v>0</v>
      </c>
      <c r="BE19" s="67">
        <f t="shared" si="20"/>
        <v>0</v>
      </c>
      <c r="BF19" s="67">
        <f t="shared" si="21"/>
        <v>0</v>
      </c>
    </row>
    <row r="20" spans="1:58" ht="22.2" customHeight="1">
      <c r="A20" s="36">
        <v>14</v>
      </c>
      <c r="B20" s="125">
        <f>IFERROR(VLOOKUP($A20,シフト表!$A:$AG,2,0),"")</f>
        <v>0</v>
      </c>
      <c r="C20" s="129">
        <f>IFERROR(VLOOKUP($A20,シフト表!$A:$AG,$C$1,0),"")</f>
        <v>0</v>
      </c>
      <c r="D20" s="126" t="str">
        <f t="shared" si="14"/>
        <v/>
      </c>
      <c r="E20" s="70">
        <f t="shared" si="22"/>
        <v>0</v>
      </c>
      <c r="F20" s="70">
        <f t="shared" si="23"/>
        <v>0</v>
      </c>
      <c r="G20" s="70">
        <f t="shared" si="23"/>
        <v>0</v>
      </c>
      <c r="H20" s="70">
        <f t="shared" si="23"/>
        <v>0</v>
      </c>
      <c r="I20" s="70">
        <f t="shared" si="23"/>
        <v>0</v>
      </c>
      <c r="J20" s="70">
        <f t="shared" si="23"/>
        <v>0</v>
      </c>
      <c r="K20" s="70">
        <f t="shared" si="23"/>
        <v>0</v>
      </c>
      <c r="L20" s="70">
        <f t="shared" si="23"/>
        <v>0</v>
      </c>
      <c r="M20" s="70">
        <f t="shared" si="23"/>
        <v>0</v>
      </c>
      <c r="N20" s="70">
        <f t="shared" si="23"/>
        <v>0</v>
      </c>
      <c r="O20" s="70">
        <f t="shared" si="23"/>
        <v>0</v>
      </c>
      <c r="P20" s="70">
        <f t="shared" si="23"/>
        <v>0</v>
      </c>
      <c r="Q20" s="70">
        <f t="shared" si="23"/>
        <v>0</v>
      </c>
      <c r="R20" s="70">
        <f t="shared" si="23"/>
        <v>0</v>
      </c>
      <c r="S20" s="70">
        <f t="shared" si="23"/>
        <v>0</v>
      </c>
      <c r="T20" s="70">
        <f t="shared" si="23"/>
        <v>0</v>
      </c>
      <c r="U20" s="70">
        <f t="shared" si="23"/>
        <v>0</v>
      </c>
      <c r="V20" s="70">
        <f t="shared" si="16"/>
        <v>0</v>
      </c>
      <c r="W20" s="70">
        <f t="shared" si="16"/>
        <v>0</v>
      </c>
      <c r="X20" s="70">
        <f t="shared" si="16"/>
        <v>0</v>
      </c>
      <c r="Y20" s="70">
        <f t="shared" si="16"/>
        <v>0</v>
      </c>
      <c r="Z20" s="70">
        <f t="shared" si="16"/>
        <v>0</v>
      </c>
      <c r="AA20" s="70">
        <f t="shared" si="16"/>
        <v>0</v>
      </c>
      <c r="AB20" s="70">
        <f t="shared" si="16"/>
        <v>0</v>
      </c>
      <c r="AC20" s="70">
        <f t="shared" si="16"/>
        <v>0</v>
      </c>
      <c r="AD20" s="70">
        <f t="shared" si="16"/>
        <v>0</v>
      </c>
      <c r="AE20" s="70">
        <f t="shared" si="16"/>
        <v>0</v>
      </c>
      <c r="AF20" s="70">
        <f t="shared" si="16"/>
        <v>0</v>
      </c>
      <c r="AG20" s="70">
        <f t="shared" si="16"/>
        <v>0</v>
      </c>
      <c r="AH20" s="70">
        <f t="shared" si="16"/>
        <v>0</v>
      </c>
      <c r="AI20" s="70">
        <f t="shared" si="16"/>
        <v>0</v>
      </c>
      <c r="AJ20" s="70">
        <f t="shared" si="16"/>
        <v>0</v>
      </c>
      <c r="AK20" s="70">
        <f t="shared" si="16"/>
        <v>0</v>
      </c>
      <c r="AL20" s="70">
        <f t="shared" si="17"/>
        <v>0</v>
      </c>
      <c r="AM20" s="70">
        <f t="shared" si="17"/>
        <v>0</v>
      </c>
      <c r="AN20" s="70">
        <f t="shared" si="17"/>
        <v>0</v>
      </c>
      <c r="AO20" s="70">
        <f t="shared" si="17"/>
        <v>0</v>
      </c>
      <c r="AP20" s="70">
        <f t="shared" si="17"/>
        <v>0</v>
      </c>
      <c r="AQ20" s="70">
        <f t="shared" si="17"/>
        <v>0</v>
      </c>
      <c r="AR20" s="70">
        <f t="shared" si="17"/>
        <v>0</v>
      </c>
      <c r="AS20" s="70">
        <f t="shared" si="17"/>
        <v>0</v>
      </c>
      <c r="AT20" s="70">
        <f t="shared" si="17"/>
        <v>0</v>
      </c>
      <c r="AU20" s="70">
        <f t="shared" si="17"/>
        <v>0</v>
      </c>
      <c r="AV20" s="70">
        <f t="shared" si="17"/>
        <v>0</v>
      </c>
      <c r="AW20" s="70">
        <f t="shared" si="17"/>
        <v>0</v>
      </c>
      <c r="AX20" s="70">
        <f t="shared" si="18"/>
        <v>0</v>
      </c>
      <c r="AY20" s="70">
        <f t="shared" si="18"/>
        <v>0</v>
      </c>
      <c r="AZ20" s="70">
        <f t="shared" si="18"/>
        <v>0</v>
      </c>
      <c r="BA20" s="70">
        <f t="shared" si="18"/>
        <v>0</v>
      </c>
      <c r="BC20" s="65">
        <f t="shared" si="24"/>
        <v>0</v>
      </c>
      <c r="BD20" s="65">
        <f t="shared" si="19"/>
        <v>0</v>
      </c>
      <c r="BE20" s="67">
        <f t="shared" si="20"/>
        <v>0</v>
      </c>
      <c r="BF20" s="67">
        <f t="shared" si="21"/>
        <v>0</v>
      </c>
    </row>
    <row r="21" spans="1:58" ht="22.2" customHeight="1">
      <c r="A21" s="36">
        <v>15</v>
      </c>
      <c r="B21" s="125">
        <f>IFERROR(VLOOKUP($A21,シフト表!$A:$AG,2,0),"")</f>
        <v>0</v>
      </c>
      <c r="C21" s="129">
        <f>IFERROR(VLOOKUP($A21,シフト表!$A:$AG,$C$1,0),"")</f>
        <v>0</v>
      </c>
      <c r="D21" s="126" t="str">
        <f t="shared" si="14"/>
        <v/>
      </c>
      <c r="E21" s="70">
        <f t="shared" si="22"/>
        <v>0</v>
      </c>
      <c r="F21" s="70">
        <f t="shared" si="23"/>
        <v>0</v>
      </c>
      <c r="G21" s="70">
        <f t="shared" si="23"/>
        <v>0</v>
      </c>
      <c r="H21" s="70">
        <f t="shared" si="23"/>
        <v>0</v>
      </c>
      <c r="I21" s="70">
        <f t="shared" si="23"/>
        <v>0</v>
      </c>
      <c r="J21" s="70">
        <f t="shared" si="23"/>
        <v>0</v>
      </c>
      <c r="K21" s="70">
        <f t="shared" si="23"/>
        <v>0</v>
      </c>
      <c r="L21" s="70">
        <f t="shared" si="23"/>
        <v>0</v>
      </c>
      <c r="M21" s="70">
        <f t="shared" si="23"/>
        <v>0</v>
      </c>
      <c r="N21" s="70">
        <f t="shared" si="23"/>
        <v>0</v>
      </c>
      <c r="O21" s="70">
        <f t="shared" si="23"/>
        <v>0</v>
      </c>
      <c r="P21" s="70">
        <f t="shared" si="23"/>
        <v>0</v>
      </c>
      <c r="Q21" s="70">
        <f t="shared" si="23"/>
        <v>0</v>
      </c>
      <c r="R21" s="70">
        <f t="shared" si="23"/>
        <v>0</v>
      </c>
      <c r="S21" s="70">
        <f t="shared" si="23"/>
        <v>0</v>
      </c>
      <c r="T21" s="70">
        <f t="shared" si="23"/>
        <v>0</v>
      </c>
      <c r="U21" s="70">
        <f t="shared" si="23"/>
        <v>0</v>
      </c>
      <c r="V21" s="70">
        <f t="shared" si="16"/>
        <v>0</v>
      </c>
      <c r="W21" s="70">
        <f t="shared" si="16"/>
        <v>0</v>
      </c>
      <c r="X21" s="70">
        <f t="shared" si="16"/>
        <v>0</v>
      </c>
      <c r="Y21" s="70">
        <f t="shared" si="16"/>
        <v>0</v>
      </c>
      <c r="Z21" s="70">
        <f t="shared" si="16"/>
        <v>0</v>
      </c>
      <c r="AA21" s="70">
        <f t="shared" si="16"/>
        <v>0</v>
      </c>
      <c r="AB21" s="70">
        <f t="shared" si="16"/>
        <v>0</v>
      </c>
      <c r="AC21" s="70">
        <f t="shared" si="16"/>
        <v>0</v>
      </c>
      <c r="AD21" s="70">
        <f t="shared" si="16"/>
        <v>0</v>
      </c>
      <c r="AE21" s="70">
        <f t="shared" si="16"/>
        <v>0</v>
      </c>
      <c r="AF21" s="70">
        <f t="shared" si="16"/>
        <v>0</v>
      </c>
      <c r="AG21" s="70">
        <f t="shared" si="16"/>
        <v>0</v>
      </c>
      <c r="AH21" s="70">
        <f t="shared" si="16"/>
        <v>0</v>
      </c>
      <c r="AI21" s="70">
        <f t="shared" si="16"/>
        <v>0</v>
      </c>
      <c r="AJ21" s="70">
        <f t="shared" si="16"/>
        <v>0</v>
      </c>
      <c r="AK21" s="70">
        <f t="shared" si="16"/>
        <v>0</v>
      </c>
      <c r="AL21" s="70">
        <f t="shared" si="17"/>
        <v>0</v>
      </c>
      <c r="AM21" s="70">
        <f t="shared" si="17"/>
        <v>0</v>
      </c>
      <c r="AN21" s="70">
        <f t="shared" si="17"/>
        <v>0</v>
      </c>
      <c r="AO21" s="70">
        <f t="shared" si="17"/>
        <v>0</v>
      </c>
      <c r="AP21" s="70">
        <f t="shared" si="17"/>
        <v>0</v>
      </c>
      <c r="AQ21" s="70">
        <f t="shared" si="17"/>
        <v>0</v>
      </c>
      <c r="AR21" s="70">
        <f t="shared" si="17"/>
        <v>0</v>
      </c>
      <c r="AS21" s="70">
        <f t="shared" si="17"/>
        <v>0</v>
      </c>
      <c r="AT21" s="70">
        <f t="shared" si="17"/>
        <v>0</v>
      </c>
      <c r="AU21" s="70">
        <f t="shared" si="17"/>
        <v>0</v>
      </c>
      <c r="AV21" s="70">
        <f t="shared" si="17"/>
        <v>0</v>
      </c>
      <c r="AW21" s="70">
        <f t="shared" si="17"/>
        <v>0</v>
      </c>
      <c r="AX21" s="70">
        <f t="shared" si="18"/>
        <v>0</v>
      </c>
      <c r="AY21" s="70">
        <f t="shared" si="18"/>
        <v>0</v>
      </c>
      <c r="AZ21" s="70">
        <f t="shared" si="18"/>
        <v>0</v>
      </c>
      <c r="BA21" s="70">
        <f t="shared" si="18"/>
        <v>0</v>
      </c>
      <c r="BC21" s="65">
        <f t="shared" si="24"/>
        <v>0</v>
      </c>
      <c r="BD21" s="65">
        <f t="shared" si="19"/>
        <v>0</v>
      </c>
      <c r="BE21" s="67">
        <f t="shared" si="20"/>
        <v>0</v>
      </c>
      <c r="BF21" s="67">
        <f t="shared" si="21"/>
        <v>0</v>
      </c>
    </row>
    <row r="22" spans="1:58" ht="22.2" customHeight="1">
      <c r="A22" s="36">
        <v>16</v>
      </c>
      <c r="B22" s="125">
        <f>IFERROR(VLOOKUP($A22,シフト表!$A:$AG,2,0),"")</f>
        <v>0</v>
      </c>
      <c r="C22" s="129">
        <f>IFERROR(VLOOKUP($A22,シフト表!$A:$AG,$C$1,0),"")</f>
        <v>0</v>
      </c>
      <c r="D22" s="126" t="str">
        <f t="shared" si="14"/>
        <v/>
      </c>
      <c r="E22" s="70">
        <f t="shared" si="22"/>
        <v>0</v>
      </c>
      <c r="F22" s="70">
        <f t="shared" ref="F22:T22" si="25">IF($BC22=0,0,IF(AND(COLUMN()&gt;=$BC22,COLUMN()&lt;=$BD22),1,0))</f>
        <v>0</v>
      </c>
      <c r="G22" s="70">
        <f t="shared" si="25"/>
        <v>0</v>
      </c>
      <c r="H22" s="70">
        <f t="shared" si="25"/>
        <v>0</v>
      </c>
      <c r="I22" s="70">
        <f t="shared" si="25"/>
        <v>0</v>
      </c>
      <c r="J22" s="70">
        <f t="shared" si="25"/>
        <v>0</v>
      </c>
      <c r="K22" s="70">
        <f t="shared" si="25"/>
        <v>0</v>
      </c>
      <c r="L22" s="70">
        <f t="shared" si="25"/>
        <v>0</v>
      </c>
      <c r="M22" s="70">
        <f t="shared" si="25"/>
        <v>0</v>
      </c>
      <c r="N22" s="70">
        <f t="shared" si="25"/>
        <v>0</v>
      </c>
      <c r="O22" s="70">
        <f t="shared" si="25"/>
        <v>0</v>
      </c>
      <c r="P22" s="70">
        <f t="shared" si="25"/>
        <v>0</v>
      </c>
      <c r="Q22" s="70">
        <f t="shared" si="25"/>
        <v>0</v>
      </c>
      <c r="R22" s="70">
        <f t="shared" si="25"/>
        <v>0</v>
      </c>
      <c r="S22" s="70">
        <f t="shared" si="25"/>
        <v>0</v>
      </c>
      <c r="T22" s="70">
        <f t="shared" si="25"/>
        <v>0</v>
      </c>
      <c r="U22" s="70">
        <f t="shared" ref="U22:AJ28" si="26">IF($BC22=0,0,IF(AND(COLUMN()&gt;=$BC22,COLUMN()&lt;=$BD22),1,0))</f>
        <v>0</v>
      </c>
      <c r="V22" s="70">
        <f t="shared" si="16"/>
        <v>0</v>
      </c>
      <c r="W22" s="70">
        <f t="shared" si="16"/>
        <v>0</v>
      </c>
      <c r="X22" s="70">
        <f t="shared" si="16"/>
        <v>0</v>
      </c>
      <c r="Y22" s="70">
        <f t="shared" si="16"/>
        <v>0</v>
      </c>
      <c r="Z22" s="70">
        <f t="shared" si="16"/>
        <v>0</v>
      </c>
      <c r="AA22" s="70">
        <f t="shared" si="16"/>
        <v>0</v>
      </c>
      <c r="AB22" s="70">
        <f t="shared" si="16"/>
        <v>0</v>
      </c>
      <c r="AC22" s="70">
        <f t="shared" si="16"/>
        <v>0</v>
      </c>
      <c r="AD22" s="70">
        <f t="shared" si="16"/>
        <v>0</v>
      </c>
      <c r="AE22" s="70">
        <f t="shared" si="16"/>
        <v>0</v>
      </c>
      <c r="AF22" s="70">
        <f t="shared" si="16"/>
        <v>0</v>
      </c>
      <c r="AG22" s="70">
        <f t="shared" si="16"/>
        <v>0</v>
      </c>
      <c r="AH22" s="70">
        <f t="shared" si="16"/>
        <v>0</v>
      </c>
      <c r="AI22" s="70">
        <f t="shared" si="16"/>
        <v>0</v>
      </c>
      <c r="AJ22" s="70">
        <f t="shared" si="16"/>
        <v>0</v>
      </c>
      <c r="AK22" s="70">
        <f t="shared" ref="AK22:AK28" si="27">IF($BC22=0,0,IF(AND(COLUMN()&gt;=$BC22,COLUMN()&lt;=$BD22),1,0))</f>
        <v>0</v>
      </c>
      <c r="AL22" s="70">
        <f t="shared" si="17"/>
        <v>0</v>
      </c>
      <c r="AM22" s="70">
        <f t="shared" si="17"/>
        <v>0</v>
      </c>
      <c r="AN22" s="70">
        <f t="shared" si="17"/>
        <v>0</v>
      </c>
      <c r="AO22" s="70">
        <f t="shared" si="17"/>
        <v>0</v>
      </c>
      <c r="AP22" s="70">
        <f t="shared" si="17"/>
        <v>0</v>
      </c>
      <c r="AQ22" s="70">
        <f t="shared" si="17"/>
        <v>0</v>
      </c>
      <c r="AR22" s="70">
        <f t="shared" si="17"/>
        <v>0</v>
      </c>
      <c r="AS22" s="70">
        <f t="shared" si="17"/>
        <v>0</v>
      </c>
      <c r="AT22" s="70">
        <f t="shared" si="17"/>
        <v>0</v>
      </c>
      <c r="AU22" s="70">
        <f t="shared" si="17"/>
        <v>0</v>
      </c>
      <c r="AV22" s="70">
        <f t="shared" si="17"/>
        <v>0</v>
      </c>
      <c r="AW22" s="70">
        <f t="shared" si="17"/>
        <v>0</v>
      </c>
      <c r="AX22" s="70">
        <f t="shared" si="18"/>
        <v>0</v>
      </c>
      <c r="AY22" s="70">
        <f t="shared" si="18"/>
        <v>0</v>
      </c>
      <c r="AZ22" s="70">
        <f t="shared" si="18"/>
        <v>0</v>
      </c>
      <c r="BA22" s="70">
        <f t="shared" si="18"/>
        <v>0</v>
      </c>
      <c r="BC22" s="65">
        <f t="shared" si="24"/>
        <v>0</v>
      </c>
      <c r="BD22" s="65">
        <f t="shared" si="19"/>
        <v>0</v>
      </c>
      <c r="BE22" s="67">
        <f t="shared" si="20"/>
        <v>0</v>
      </c>
      <c r="BF22" s="67">
        <f t="shared" si="21"/>
        <v>0</v>
      </c>
    </row>
    <row r="23" spans="1:58" ht="22.2" customHeight="1">
      <c r="A23" s="36">
        <v>17</v>
      </c>
      <c r="B23" s="125">
        <f>IFERROR(VLOOKUP($A23,シフト表!$A:$AG,2,0),"")</f>
        <v>0</v>
      </c>
      <c r="C23" s="129">
        <f>IFERROR(VLOOKUP($A23,シフト表!$A:$AG,$C$1,0),"")</f>
        <v>0</v>
      </c>
      <c r="D23" s="126" t="str">
        <f t="shared" si="14"/>
        <v/>
      </c>
      <c r="E23" s="70">
        <f t="shared" si="22"/>
        <v>0</v>
      </c>
      <c r="F23" s="70">
        <f t="shared" si="22"/>
        <v>0</v>
      </c>
      <c r="G23" s="70">
        <f t="shared" si="22"/>
        <v>0</v>
      </c>
      <c r="H23" s="70">
        <f t="shared" si="22"/>
        <v>0</v>
      </c>
      <c r="I23" s="70">
        <f t="shared" si="22"/>
        <v>0</v>
      </c>
      <c r="J23" s="70">
        <f t="shared" si="22"/>
        <v>0</v>
      </c>
      <c r="K23" s="70">
        <f t="shared" si="22"/>
        <v>0</v>
      </c>
      <c r="L23" s="70">
        <f t="shared" si="22"/>
        <v>0</v>
      </c>
      <c r="M23" s="70">
        <f t="shared" si="22"/>
        <v>0</v>
      </c>
      <c r="N23" s="70">
        <f t="shared" si="22"/>
        <v>0</v>
      </c>
      <c r="O23" s="70">
        <f t="shared" si="22"/>
        <v>0</v>
      </c>
      <c r="P23" s="70">
        <f t="shared" si="22"/>
        <v>0</v>
      </c>
      <c r="Q23" s="70">
        <f t="shared" si="22"/>
        <v>0</v>
      </c>
      <c r="R23" s="70">
        <f t="shared" si="22"/>
        <v>0</v>
      </c>
      <c r="S23" s="70">
        <f t="shared" si="22"/>
        <v>0</v>
      </c>
      <c r="T23" s="70">
        <f t="shared" si="22"/>
        <v>0</v>
      </c>
      <c r="U23" s="70">
        <f t="shared" si="26"/>
        <v>0</v>
      </c>
      <c r="V23" s="70">
        <f t="shared" si="26"/>
        <v>0</v>
      </c>
      <c r="W23" s="70">
        <f t="shared" si="26"/>
        <v>0</v>
      </c>
      <c r="X23" s="70">
        <f t="shared" si="26"/>
        <v>0</v>
      </c>
      <c r="Y23" s="70">
        <f t="shared" si="26"/>
        <v>0</v>
      </c>
      <c r="Z23" s="70">
        <f t="shared" si="26"/>
        <v>0</v>
      </c>
      <c r="AA23" s="70">
        <f t="shared" si="26"/>
        <v>0</v>
      </c>
      <c r="AB23" s="70">
        <f t="shared" si="26"/>
        <v>0</v>
      </c>
      <c r="AC23" s="70">
        <f t="shared" si="26"/>
        <v>0</v>
      </c>
      <c r="AD23" s="70">
        <f t="shared" si="26"/>
        <v>0</v>
      </c>
      <c r="AE23" s="70">
        <f t="shared" si="26"/>
        <v>0</v>
      </c>
      <c r="AF23" s="70">
        <f t="shared" si="26"/>
        <v>0</v>
      </c>
      <c r="AG23" s="70">
        <f t="shared" si="26"/>
        <v>0</v>
      </c>
      <c r="AH23" s="70">
        <f t="shared" si="26"/>
        <v>0</v>
      </c>
      <c r="AI23" s="70">
        <f t="shared" si="26"/>
        <v>0</v>
      </c>
      <c r="AJ23" s="70">
        <f t="shared" si="26"/>
        <v>0</v>
      </c>
      <c r="AK23" s="70">
        <f t="shared" si="27"/>
        <v>0</v>
      </c>
      <c r="AL23" s="70">
        <f t="shared" si="17"/>
        <v>0</v>
      </c>
      <c r="AM23" s="70">
        <f t="shared" si="17"/>
        <v>0</v>
      </c>
      <c r="AN23" s="70">
        <f t="shared" si="17"/>
        <v>0</v>
      </c>
      <c r="AO23" s="70">
        <f t="shared" si="17"/>
        <v>0</v>
      </c>
      <c r="AP23" s="70">
        <f t="shared" si="17"/>
        <v>0</v>
      </c>
      <c r="AQ23" s="70">
        <f t="shared" si="17"/>
        <v>0</v>
      </c>
      <c r="AR23" s="70">
        <f t="shared" si="17"/>
        <v>0</v>
      </c>
      <c r="AS23" s="70">
        <f t="shared" si="17"/>
        <v>0</v>
      </c>
      <c r="AT23" s="70">
        <f t="shared" si="17"/>
        <v>0</v>
      </c>
      <c r="AU23" s="70">
        <f t="shared" si="17"/>
        <v>0</v>
      </c>
      <c r="AV23" s="70">
        <f t="shared" si="17"/>
        <v>0</v>
      </c>
      <c r="AW23" s="70">
        <f t="shared" si="17"/>
        <v>0</v>
      </c>
      <c r="AX23" s="70">
        <f t="shared" si="18"/>
        <v>0</v>
      </c>
      <c r="AY23" s="70">
        <f t="shared" si="18"/>
        <v>0</v>
      </c>
      <c r="AZ23" s="70">
        <f t="shared" si="18"/>
        <v>0</v>
      </c>
      <c r="BA23" s="70">
        <f t="shared" si="18"/>
        <v>0</v>
      </c>
      <c r="BC23" s="65">
        <f t="shared" si="24"/>
        <v>0</v>
      </c>
      <c r="BD23" s="65">
        <f t="shared" si="19"/>
        <v>0</v>
      </c>
      <c r="BE23" s="67">
        <f t="shared" si="20"/>
        <v>0</v>
      </c>
      <c r="BF23" s="67">
        <f t="shared" si="21"/>
        <v>0</v>
      </c>
    </row>
    <row r="24" spans="1:58" ht="22.2" customHeight="1">
      <c r="A24" s="36">
        <v>18</v>
      </c>
      <c r="B24" s="125">
        <f>IFERROR(VLOOKUP($A24,シフト表!$A:$AG,2,0),"")</f>
        <v>0</v>
      </c>
      <c r="C24" s="129">
        <f>IFERROR(VLOOKUP($A24,シフト表!$A:$AG,$C$1,0),"")</f>
        <v>0</v>
      </c>
      <c r="D24" s="126" t="str">
        <f t="shared" si="14"/>
        <v/>
      </c>
      <c r="E24" s="70">
        <f t="shared" ref="E24:T28" si="28">IF($BC24=0,0,IF(AND(COLUMN()&gt;=$BC24,COLUMN()&lt;=$BD24),1,0))</f>
        <v>0</v>
      </c>
      <c r="F24" s="70">
        <f t="shared" si="28"/>
        <v>0</v>
      </c>
      <c r="G24" s="70">
        <f t="shared" si="28"/>
        <v>0</v>
      </c>
      <c r="H24" s="70">
        <f t="shared" si="28"/>
        <v>0</v>
      </c>
      <c r="I24" s="70">
        <f t="shared" si="28"/>
        <v>0</v>
      </c>
      <c r="J24" s="70">
        <f t="shared" si="28"/>
        <v>0</v>
      </c>
      <c r="K24" s="70">
        <f t="shared" si="28"/>
        <v>0</v>
      </c>
      <c r="L24" s="70">
        <f t="shared" si="28"/>
        <v>0</v>
      </c>
      <c r="M24" s="70">
        <f t="shared" si="28"/>
        <v>0</v>
      </c>
      <c r="N24" s="70">
        <f t="shared" si="28"/>
        <v>0</v>
      </c>
      <c r="O24" s="70">
        <f t="shared" si="28"/>
        <v>0</v>
      </c>
      <c r="P24" s="70">
        <f t="shared" si="28"/>
        <v>0</v>
      </c>
      <c r="Q24" s="70">
        <f t="shared" si="28"/>
        <v>0</v>
      </c>
      <c r="R24" s="70">
        <f t="shared" si="28"/>
        <v>0</v>
      </c>
      <c r="S24" s="70">
        <f t="shared" si="28"/>
        <v>0</v>
      </c>
      <c r="T24" s="70">
        <f t="shared" si="28"/>
        <v>0</v>
      </c>
      <c r="U24" s="70">
        <f t="shared" si="26"/>
        <v>0</v>
      </c>
      <c r="V24" s="70">
        <f t="shared" si="26"/>
        <v>0</v>
      </c>
      <c r="W24" s="70">
        <f t="shared" si="26"/>
        <v>0</v>
      </c>
      <c r="X24" s="70">
        <f t="shared" si="26"/>
        <v>0</v>
      </c>
      <c r="Y24" s="70">
        <f t="shared" si="26"/>
        <v>0</v>
      </c>
      <c r="Z24" s="70">
        <f t="shared" si="26"/>
        <v>0</v>
      </c>
      <c r="AA24" s="70">
        <f t="shared" si="26"/>
        <v>0</v>
      </c>
      <c r="AB24" s="70">
        <f t="shared" si="26"/>
        <v>0</v>
      </c>
      <c r="AC24" s="70">
        <f t="shared" si="26"/>
        <v>0</v>
      </c>
      <c r="AD24" s="70">
        <f t="shared" si="26"/>
        <v>0</v>
      </c>
      <c r="AE24" s="70">
        <f t="shared" si="26"/>
        <v>0</v>
      </c>
      <c r="AF24" s="70">
        <f t="shared" si="26"/>
        <v>0</v>
      </c>
      <c r="AG24" s="70">
        <f t="shared" si="26"/>
        <v>0</v>
      </c>
      <c r="AH24" s="70">
        <f t="shared" si="26"/>
        <v>0</v>
      </c>
      <c r="AI24" s="70">
        <f t="shared" si="26"/>
        <v>0</v>
      </c>
      <c r="AJ24" s="70">
        <f t="shared" si="26"/>
        <v>0</v>
      </c>
      <c r="AK24" s="70">
        <f t="shared" si="27"/>
        <v>0</v>
      </c>
      <c r="AL24" s="70">
        <f t="shared" si="17"/>
        <v>0</v>
      </c>
      <c r="AM24" s="70">
        <f t="shared" si="17"/>
        <v>0</v>
      </c>
      <c r="AN24" s="70">
        <f t="shared" si="17"/>
        <v>0</v>
      </c>
      <c r="AO24" s="70">
        <f t="shared" si="17"/>
        <v>0</v>
      </c>
      <c r="AP24" s="70">
        <f t="shared" si="17"/>
        <v>0</v>
      </c>
      <c r="AQ24" s="70">
        <f t="shared" si="17"/>
        <v>0</v>
      </c>
      <c r="AR24" s="70">
        <f t="shared" si="17"/>
        <v>0</v>
      </c>
      <c r="AS24" s="70">
        <f t="shared" si="17"/>
        <v>0</v>
      </c>
      <c r="AT24" s="70">
        <f t="shared" si="17"/>
        <v>0</v>
      </c>
      <c r="AU24" s="70">
        <f t="shared" si="17"/>
        <v>0</v>
      </c>
      <c r="AV24" s="70">
        <f t="shared" si="17"/>
        <v>0</v>
      </c>
      <c r="AW24" s="70">
        <f t="shared" si="17"/>
        <v>0</v>
      </c>
      <c r="AX24" s="70">
        <f t="shared" si="18"/>
        <v>0</v>
      </c>
      <c r="AY24" s="70">
        <f t="shared" si="18"/>
        <v>0</v>
      </c>
      <c r="AZ24" s="70">
        <f t="shared" si="18"/>
        <v>0</v>
      </c>
      <c r="BA24" s="70">
        <f t="shared" si="18"/>
        <v>0</v>
      </c>
      <c r="BC24" s="65">
        <f t="shared" si="24"/>
        <v>0</v>
      </c>
      <c r="BD24" s="65">
        <f t="shared" si="19"/>
        <v>0</v>
      </c>
      <c r="BE24" s="67">
        <f t="shared" si="20"/>
        <v>0</v>
      </c>
      <c r="BF24" s="67">
        <f t="shared" si="21"/>
        <v>0</v>
      </c>
    </row>
    <row r="25" spans="1:58" ht="22.2" customHeight="1">
      <c r="A25" s="36">
        <v>19</v>
      </c>
      <c r="B25" s="125">
        <f>IFERROR(VLOOKUP($A25,シフト表!$A:$AG,2,0),"")</f>
        <v>0</v>
      </c>
      <c r="C25" s="129">
        <f>IFERROR(VLOOKUP($A25,シフト表!$A:$AG,$C$1,0),"")</f>
        <v>0</v>
      </c>
      <c r="D25" s="126" t="str">
        <f t="shared" si="14"/>
        <v/>
      </c>
      <c r="E25" s="70">
        <f t="shared" si="28"/>
        <v>0</v>
      </c>
      <c r="F25" s="70">
        <f t="shared" si="28"/>
        <v>0</v>
      </c>
      <c r="G25" s="70">
        <f t="shared" si="28"/>
        <v>0</v>
      </c>
      <c r="H25" s="70">
        <f t="shared" si="28"/>
        <v>0</v>
      </c>
      <c r="I25" s="70">
        <f t="shared" si="28"/>
        <v>0</v>
      </c>
      <c r="J25" s="70">
        <f t="shared" si="28"/>
        <v>0</v>
      </c>
      <c r="K25" s="70">
        <f t="shared" si="28"/>
        <v>0</v>
      </c>
      <c r="L25" s="70">
        <f t="shared" si="28"/>
        <v>0</v>
      </c>
      <c r="M25" s="70">
        <f t="shared" si="28"/>
        <v>0</v>
      </c>
      <c r="N25" s="70">
        <f t="shared" si="28"/>
        <v>0</v>
      </c>
      <c r="O25" s="70">
        <f t="shared" si="28"/>
        <v>0</v>
      </c>
      <c r="P25" s="70">
        <f t="shared" si="28"/>
        <v>0</v>
      </c>
      <c r="Q25" s="70">
        <f t="shared" si="28"/>
        <v>0</v>
      </c>
      <c r="R25" s="70">
        <f t="shared" si="28"/>
        <v>0</v>
      </c>
      <c r="S25" s="70">
        <f t="shared" si="28"/>
        <v>0</v>
      </c>
      <c r="T25" s="70">
        <f t="shared" si="28"/>
        <v>0</v>
      </c>
      <c r="U25" s="70">
        <f t="shared" si="26"/>
        <v>0</v>
      </c>
      <c r="V25" s="70">
        <f t="shared" si="26"/>
        <v>0</v>
      </c>
      <c r="W25" s="70">
        <f t="shared" si="26"/>
        <v>0</v>
      </c>
      <c r="X25" s="70">
        <f t="shared" si="26"/>
        <v>0</v>
      </c>
      <c r="Y25" s="70">
        <f t="shared" si="26"/>
        <v>0</v>
      </c>
      <c r="Z25" s="70">
        <f t="shared" si="26"/>
        <v>0</v>
      </c>
      <c r="AA25" s="70">
        <f t="shared" si="26"/>
        <v>0</v>
      </c>
      <c r="AB25" s="70">
        <f t="shared" si="26"/>
        <v>0</v>
      </c>
      <c r="AC25" s="70">
        <f t="shared" si="26"/>
        <v>0</v>
      </c>
      <c r="AD25" s="70">
        <f t="shared" si="26"/>
        <v>0</v>
      </c>
      <c r="AE25" s="70">
        <f t="shared" si="26"/>
        <v>0</v>
      </c>
      <c r="AF25" s="70">
        <f t="shared" si="26"/>
        <v>0</v>
      </c>
      <c r="AG25" s="70">
        <f t="shared" si="26"/>
        <v>0</v>
      </c>
      <c r="AH25" s="70">
        <f t="shared" si="26"/>
        <v>0</v>
      </c>
      <c r="AI25" s="70">
        <f t="shared" si="26"/>
        <v>0</v>
      </c>
      <c r="AJ25" s="70">
        <f t="shared" si="26"/>
        <v>0</v>
      </c>
      <c r="AK25" s="70">
        <f t="shared" si="27"/>
        <v>0</v>
      </c>
      <c r="AL25" s="70">
        <f t="shared" si="17"/>
        <v>0</v>
      </c>
      <c r="AM25" s="70">
        <f t="shared" si="17"/>
        <v>0</v>
      </c>
      <c r="AN25" s="70">
        <f t="shared" si="17"/>
        <v>0</v>
      </c>
      <c r="AO25" s="70">
        <f t="shared" si="17"/>
        <v>0</v>
      </c>
      <c r="AP25" s="70">
        <f t="shared" si="17"/>
        <v>0</v>
      </c>
      <c r="AQ25" s="70">
        <f t="shared" si="17"/>
        <v>0</v>
      </c>
      <c r="AR25" s="70">
        <f t="shared" si="17"/>
        <v>0</v>
      </c>
      <c r="AS25" s="70">
        <f t="shared" si="17"/>
        <v>0</v>
      </c>
      <c r="AT25" s="70">
        <f t="shared" si="17"/>
        <v>0</v>
      </c>
      <c r="AU25" s="70">
        <f t="shared" si="17"/>
        <v>0</v>
      </c>
      <c r="AV25" s="70">
        <f t="shared" si="17"/>
        <v>0</v>
      </c>
      <c r="AW25" s="70">
        <f t="shared" si="17"/>
        <v>0</v>
      </c>
      <c r="AX25" s="70">
        <f t="shared" si="18"/>
        <v>0</v>
      </c>
      <c r="AY25" s="70">
        <f t="shared" si="18"/>
        <v>0</v>
      </c>
      <c r="AZ25" s="70">
        <f t="shared" si="18"/>
        <v>0</v>
      </c>
      <c r="BA25" s="70">
        <f t="shared" si="18"/>
        <v>0</v>
      </c>
      <c r="BC25" s="65">
        <f t="shared" si="24"/>
        <v>0</v>
      </c>
      <c r="BD25" s="65">
        <f t="shared" si="19"/>
        <v>0</v>
      </c>
      <c r="BE25" s="67">
        <f t="shared" si="20"/>
        <v>0</v>
      </c>
      <c r="BF25" s="67">
        <f t="shared" si="21"/>
        <v>0</v>
      </c>
    </row>
    <row r="26" spans="1:58" ht="22.2" customHeight="1">
      <c r="A26" s="36">
        <v>20</v>
      </c>
      <c r="B26" s="125">
        <f>IFERROR(VLOOKUP($A26,シフト表!$A:$AG,2,0),"")</f>
        <v>0</v>
      </c>
      <c r="C26" s="129">
        <f>IFERROR(VLOOKUP($A26,シフト表!$A:$AG,$C$1,0),"")</f>
        <v>0</v>
      </c>
      <c r="D26" s="126" t="str">
        <f t="shared" si="14"/>
        <v/>
      </c>
      <c r="E26" s="70">
        <f t="shared" si="28"/>
        <v>0</v>
      </c>
      <c r="F26" s="70">
        <f t="shared" si="28"/>
        <v>0</v>
      </c>
      <c r="G26" s="70">
        <f t="shared" si="28"/>
        <v>0</v>
      </c>
      <c r="H26" s="70">
        <f t="shared" si="28"/>
        <v>0</v>
      </c>
      <c r="I26" s="70">
        <f t="shared" si="28"/>
        <v>0</v>
      </c>
      <c r="J26" s="70">
        <f t="shared" si="28"/>
        <v>0</v>
      </c>
      <c r="K26" s="70">
        <f t="shared" si="28"/>
        <v>0</v>
      </c>
      <c r="L26" s="70">
        <f t="shared" si="28"/>
        <v>0</v>
      </c>
      <c r="M26" s="70">
        <f t="shared" si="28"/>
        <v>0</v>
      </c>
      <c r="N26" s="70">
        <f t="shared" si="28"/>
        <v>0</v>
      </c>
      <c r="O26" s="70">
        <f t="shared" si="28"/>
        <v>0</v>
      </c>
      <c r="P26" s="70">
        <f t="shared" si="28"/>
        <v>0</v>
      </c>
      <c r="Q26" s="70">
        <f t="shared" si="28"/>
        <v>0</v>
      </c>
      <c r="R26" s="70">
        <f t="shared" si="28"/>
        <v>0</v>
      </c>
      <c r="S26" s="70">
        <f t="shared" si="28"/>
        <v>0</v>
      </c>
      <c r="T26" s="70">
        <f t="shared" si="28"/>
        <v>0</v>
      </c>
      <c r="U26" s="70">
        <f t="shared" si="26"/>
        <v>0</v>
      </c>
      <c r="V26" s="70">
        <f t="shared" si="26"/>
        <v>0</v>
      </c>
      <c r="W26" s="70">
        <f t="shared" si="26"/>
        <v>0</v>
      </c>
      <c r="X26" s="70">
        <f t="shared" si="26"/>
        <v>0</v>
      </c>
      <c r="Y26" s="70">
        <f t="shared" si="26"/>
        <v>0</v>
      </c>
      <c r="Z26" s="70">
        <f t="shared" si="26"/>
        <v>0</v>
      </c>
      <c r="AA26" s="70">
        <f t="shared" si="26"/>
        <v>0</v>
      </c>
      <c r="AB26" s="70">
        <f t="shared" si="26"/>
        <v>0</v>
      </c>
      <c r="AC26" s="70">
        <f t="shared" si="26"/>
        <v>0</v>
      </c>
      <c r="AD26" s="70">
        <f t="shared" si="26"/>
        <v>0</v>
      </c>
      <c r="AE26" s="70">
        <f t="shared" si="26"/>
        <v>0</v>
      </c>
      <c r="AF26" s="70">
        <f t="shared" si="26"/>
        <v>0</v>
      </c>
      <c r="AG26" s="70">
        <f t="shared" si="26"/>
        <v>0</v>
      </c>
      <c r="AH26" s="70">
        <f t="shared" si="26"/>
        <v>0</v>
      </c>
      <c r="AI26" s="70">
        <f t="shared" si="26"/>
        <v>0</v>
      </c>
      <c r="AJ26" s="70">
        <f t="shared" si="26"/>
        <v>0</v>
      </c>
      <c r="AK26" s="70">
        <f t="shared" si="27"/>
        <v>0</v>
      </c>
      <c r="AL26" s="70">
        <f t="shared" si="17"/>
        <v>0</v>
      </c>
      <c r="AM26" s="70">
        <f t="shared" si="17"/>
        <v>0</v>
      </c>
      <c r="AN26" s="70">
        <f t="shared" si="17"/>
        <v>0</v>
      </c>
      <c r="AO26" s="70">
        <f t="shared" si="17"/>
        <v>0</v>
      </c>
      <c r="AP26" s="70">
        <f t="shared" si="17"/>
        <v>0</v>
      </c>
      <c r="AQ26" s="70">
        <f t="shared" si="17"/>
        <v>0</v>
      </c>
      <c r="AR26" s="70">
        <f t="shared" si="17"/>
        <v>0</v>
      </c>
      <c r="AS26" s="70">
        <f t="shared" si="17"/>
        <v>0</v>
      </c>
      <c r="AT26" s="70">
        <f t="shared" si="17"/>
        <v>0</v>
      </c>
      <c r="AU26" s="70">
        <f t="shared" si="17"/>
        <v>0</v>
      </c>
      <c r="AV26" s="70">
        <f t="shared" si="17"/>
        <v>0</v>
      </c>
      <c r="AW26" s="70">
        <f t="shared" si="17"/>
        <v>0</v>
      </c>
      <c r="AX26" s="70">
        <f t="shared" si="18"/>
        <v>0</v>
      </c>
      <c r="AY26" s="70">
        <f t="shared" si="18"/>
        <v>0</v>
      </c>
      <c r="AZ26" s="70">
        <f t="shared" si="18"/>
        <v>0</v>
      </c>
      <c r="BA26" s="70">
        <f t="shared" si="18"/>
        <v>0</v>
      </c>
      <c r="BC26" s="65">
        <f t="shared" si="24"/>
        <v>0</v>
      </c>
      <c r="BD26" s="65">
        <f t="shared" si="19"/>
        <v>0</v>
      </c>
      <c r="BE26" s="67">
        <f t="shared" si="20"/>
        <v>0</v>
      </c>
      <c r="BF26" s="67">
        <f t="shared" si="21"/>
        <v>0</v>
      </c>
    </row>
    <row r="27" spans="1:58" ht="22.2" customHeight="1">
      <c r="A27" s="36">
        <v>21</v>
      </c>
      <c r="B27" s="125">
        <f>IFERROR(VLOOKUP($A27,シフト表!$A:$AG,2,0),"")</f>
        <v>0</v>
      </c>
      <c r="C27" s="129">
        <f>IFERROR(VLOOKUP($A27,シフト表!$A:$AG,$C$1,0),"")</f>
        <v>0</v>
      </c>
      <c r="D27" s="126" t="str">
        <f t="shared" si="14"/>
        <v/>
      </c>
      <c r="E27" s="70">
        <f t="shared" si="28"/>
        <v>0</v>
      </c>
      <c r="F27" s="70">
        <f t="shared" si="28"/>
        <v>0</v>
      </c>
      <c r="G27" s="70">
        <f t="shared" si="28"/>
        <v>0</v>
      </c>
      <c r="H27" s="70">
        <f t="shared" si="28"/>
        <v>0</v>
      </c>
      <c r="I27" s="70">
        <f t="shared" si="28"/>
        <v>0</v>
      </c>
      <c r="J27" s="70">
        <f t="shared" si="28"/>
        <v>0</v>
      </c>
      <c r="K27" s="70">
        <f t="shared" si="28"/>
        <v>0</v>
      </c>
      <c r="L27" s="70">
        <f t="shared" si="28"/>
        <v>0</v>
      </c>
      <c r="M27" s="70">
        <f t="shared" si="28"/>
        <v>0</v>
      </c>
      <c r="N27" s="70">
        <f t="shared" si="28"/>
        <v>0</v>
      </c>
      <c r="O27" s="70">
        <f t="shared" si="28"/>
        <v>0</v>
      </c>
      <c r="P27" s="70">
        <f t="shared" si="28"/>
        <v>0</v>
      </c>
      <c r="Q27" s="70">
        <f t="shared" si="28"/>
        <v>0</v>
      </c>
      <c r="R27" s="70">
        <f t="shared" si="28"/>
        <v>0</v>
      </c>
      <c r="S27" s="70">
        <f t="shared" si="28"/>
        <v>0</v>
      </c>
      <c r="T27" s="70">
        <f t="shared" si="28"/>
        <v>0</v>
      </c>
      <c r="U27" s="70">
        <f t="shared" si="26"/>
        <v>0</v>
      </c>
      <c r="V27" s="70">
        <f t="shared" si="26"/>
        <v>0</v>
      </c>
      <c r="W27" s="70">
        <f t="shared" si="26"/>
        <v>0</v>
      </c>
      <c r="X27" s="70">
        <f t="shared" si="26"/>
        <v>0</v>
      </c>
      <c r="Y27" s="70">
        <f t="shared" si="26"/>
        <v>0</v>
      </c>
      <c r="Z27" s="70">
        <f t="shared" si="26"/>
        <v>0</v>
      </c>
      <c r="AA27" s="70">
        <f t="shared" si="26"/>
        <v>0</v>
      </c>
      <c r="AB27" s="70">
        <f t="shared" si="26"/>
        <v>0</v>
      </c>
      <c r="AC27" s="70">
        <f t="shared" si="26"/>
        <v>0</v>
      </c>
      <c r="AD27" s="70">
        <f t="shared" si="26"/>
        <v>0</v>
      </c>
      <c r="AE27" s="70">
        <f t="shared" si="26"/>
        <v>0</v>
      </c>
      <c r="AF27" s="70">
        <f t="shared" si="26"/>
        <v>0</v>
      </c>
      <c r="AG27" s="70">
        <f t="shared" si="26"/>
        <v>0</v>
      </c>
      <c r="AH27" s="70">
        <f t="shared" si="26"/>
        <v>0</v>
      </c>
      <c r="AI27" s="70">
        <f t="shared" si="26"/>
        <v>0</v>
      </c>
      <c r="AJ27" s="70">
        <f t="shared" si="26"/>
        <v>0</v>
      </c>
      <c r="AK27" s="70">
        <f t="shared" si="27"/>
        <v>0</v>
      </c>
      <c r="AL27" s="70">
        <f t="shared" si="17"/>
        <v>0</v>
      </c>
      <c r="AM27" s="70">
        <f t="shared" si="17"/>
        <v>0</v>
      </c>
      <c r="AN27" s="70">
        <f t="shared" si="17"/>
        <v>0</v>
      </c>
      <c r="AO27" s="70">
        <f t="shared" si="17"/>
        <v>0</v>
      </c>
      <c r="AP27" s="70">
        <f t="shared" si="17"/>
        <v>0</v>
      </c>
      <c r="AQ27" s="70">
        <f t="shared" si="17"/>
        <v>0</v>
      </c>
      <c r="AR27" s="70">
        <f t="shared" si="17"/>
        <v>0</v>
      </c>
      <c r="AS27" s="70">
        <f t="shared" si="17"/>
        <v>0</v>
      </c>
      <c r="AT27" s="70">
        <f t="shared" si="17"/>
        <v>0</v>
      </c>
      <c r="AU27" s="70">
        <f t="shared" si="17"/>
        <v>0</v>
      </c>
      <c r="AV27" s="70">
        <f t="shared" si="17"/>
        <v>0</v>
      </c>
      <c r="AW27" s="70">
        <f t="shared" si="17"/>
        <v>0</v>
      </c>
      <c r="AX27" s="70">
        <f t="shared" si="18"/>
        <v>0</v>
      </c>
      <c r="AY27" s="70">
        <f t="shared" si="18"/>
        <v>0</v>
      </c>
      <c r="AZ27" s="70">
        <f t="shared" si="18"/>
        <v>0</v>
      </c>
      <c r="BA27" s="70">
        <f t="shared" si="18"/>
        <v>0</v>
      </c>
      <c r="BC27" s="65">
        <f t="shared" si="24"/>
        <v>0</v>
      </c>
      <c r="BD27" s="65">
        <f t="shared" si="19"/>
        <v>0</v>
      </c>
      <c r="BE27" s="67">
        <f t="shared" si="20"/>
        <v>0</v>
      </c>
      <c r="BF27" s="67">
        <f t="shared" si="21"/>
        <v>0</v>
      </c>
    </row>
    <row r="28" spans="1:58" ht="22.2" customHeight="1">
      <c r="A28" s="36">
        <v>22</v>
      </c>
      <c r="B28" s="125">
        <f>IFERROR(VLOOKUP($A28,シフト表!$A:$AG,2,0),"")</f>
        <v>0</v>
      </c>
      <c r="C28" s="129">
        <f>IFERROR(VLOOKUP($A28,シフト表!$A:$AG,$C$1,0),"")</f>
        <v>0</v>
      </c>
      <c r="D28" s="126" t="str">
        <f t="shared" si="14"/>
        <v/>
      </c>
      <c r="E28" s="70">
        <f t="shared" si="28"/>
        <v>0</v>
      </c>
      <c r="F28" s="70">
        <f t="shared" si="28"/>
        <v>0</v>
      </c>
      <c r="G28" s="70">
        <f t="shared" si="28"/>
        <v>0</v>
      </c>
      <c r="H28" s="70">
        <f t="shared" si="28"/>
        <v>0</v>
      </c>
      <c r="I28" s="70">
        <f t="shared" si="28"/>
        <v>0</v>
      </c>
      <c r="J28" s="70">
        <f t="shared" si="28"/>
        <v>0</v>
      </c>
      <c r="K28" s="70">
        <f t="shared" si="28"/>
        <v>0</v>
      </c>
      <c r="L28" s="70">
        <f t="shared" si="28"/>
        <v>0</v>
      </c>
      <c r="M28" s="70">
        <f t="shared" si="28"/>
        <v>0</v>
      </c>
      <c r="N28" s="70">
        <f t="shared" si="28"/>
        <v>0</v>
      </c>
      <c r="O28" s="70">
        <f t="shared" si="28"/>
        <v>0</v>
      </c>
      <c r="P28" s="70">
        <f t="shared" si="28"/>
        <v>0</v>
      </c>
      <c r="Q28" s="70">
        <f t="shared" si="28"/>
        <v>0</v>
      </c>
      <c r="R28" s="70">
        <f t="shared" si="28"/>
        <v>0</v>
      </c>
      <c r="S28" s="70">
        <f t="shared" si="28"/>
        <v>0</v>
      </c>
      <c r="T28" s="70">
        <f t="shared" si="28"/>
        <v>0</v>
      </c>
      <c r="U28" s="70">
        <f t="shared" si="26"/>
        <v>0</v>
      </c>
      <c r="V28" s="70">
        <f t="shared" si="26"/>
        <v>0</v>
      </c>
      <c r="W28" s="70">
        <f t="shared" si="26"/>
        <v>0</v>
      </c>
      <c r="X28" s="70">
        <f t="shared" si="26"/>
        <v>0</v>
      </c>
      <c r="Y28" s="70">
        <f t="shared" si="26"/>
        <v>0</v>
      </c>
      <c r="Z28" s="70">
        <f t="shared" si="26"/>
        <v>0</v>
      </c>
      <c r="AA28" s="70">
        <f t="shared" si="26"/>
        <v>0</v>
      </c>
      <c r="AB28" s="70">
        <f t="shared" si="26"/>
        <v>0</v>
      </c>
      <c r="AC28" s="70">
        <f t="shared" si="26"/>
        <v>0</v>
      </c>
      <c r="AD28" s="70">
        <f t="shared" si="26"/>
        <v>0</v>
      </c>
      <c r="AE28" s="70">
        <f t="shared" si="26"/>
        <v>0</v>
      </c>
      <c r="AF28" s="70">
        <f t="shared" si="26"/>
        <v>0</v>
      </c>
      <c r="AG28" s="70">
        <f t="shared" si="26"/>
        <v>0</v>
      </c>
      <c r="AH28" s="70">
        <f t="shared" si="26"/>
        <v>0</v>
      </c>
      <c r="AI28" s="70">
        <f t="shared" si="26"/>
        <v>0</v>
      </c>
      <c r="AJ28" s="70">
        <f t="shared" si="26"/>
        <v>0</v>
      </c>
      <c r="AK28" s="70">
        <f t="shared" si="27"/>
        <v>0</v>
      </c>
      <c r="AL28" s="70">
        <f t="shared" si="17"/>
        <v>0</v>
      </c>
      <c r="AM28" s="70">
        <f t="shared" si="17"/>
        <v>0</v>
      </c>
      <c r="AN28" s="70">
        <f t="shared" si="17"/>
        <v>0</v>
      </c>
      <c r="AO28" s="70">
        <f t="shared" ref="AO28:AW28" si="29">IF($BC28=0,0,IF(AND(COLUMN()&gt;=$BC28,COLUMN()&lt;=$BD28),1,0))</f>
        <v>0</v>
      </c>
      <c r="AP28" s="70">
        <f t="shared" si="29"/>
        <v>0</v>
      </c>
      <c r="AQ28" s="70">
        <f t="shared" si="29"/>
        <v>0</v>
      </c>
      <c r="AR28" s="70">
        <f t="shared" si="29"/>
        <v>0</v>
      </c>
      <c r="AS28" s="70">
        <f t="shared" si="29"/>
        <v>0</v>
      </c>
      <c r="AT28" s="70">
        <f t="shared" si="29"/>
        <v>0</v>
      </c>
      <c r="AU28" s="70">
        <f t="shared" si="29"/>
        <v>0</v>
      </c>
      <c r="AV28" s="70">
        <f t="shared" si="29"/>
        <v>0</v>
      </c>
      <c r="AW28" s="70">
        <f t="shared" si="29"/>
        <v>0</v>
      </c>
      <c r="AX28" s="70">
        <f t="shared" si="18"/>
        <v>0</v>
      </c>
      <c r="AY28" s="70">
        <f t="shared" si="18"/>
        <v>0</v>
      </c>
      <c r="AZ28" s="70">
        <f t="shared" si="18"/>
        <v>0</v>
      </c>
      <c r="BA28" s="70">
        <f t="shared" si="18"/>
        <v>0</v>
      </c>
      <c r="BC28" s="65">
        <f t="shared" si="24"/>
        <v>0</v>
      </c>
      <c r="BD28" s="65">
        <f t="shared" si="19"/>
        <v>0</v>
      </c>
      <c r="BE28" s="67">
        <f t="shared" si="20"/>
        <v>0</v>
      </c>
      <c r="BF28" s="67">
        <f t="shared" si="21"/>
        <v>0</v>
      </c>
    </row>
    <row r="29" spans="1:58" ht="22.2" customHeight="1">
      <c r="A29" s="74"/>
      <c r="B29" s="74" t="s">
        <v>46</v>
      </c>
      <c r="C29" s="74"/>
      <c r="D29" s="74"/>
      <c r="E29" s="75">
        <f t="shared" ref="E29:BA29" si="30">COUNTIF(E$7:E$28,1)</f>
        <v>0</v>
      </c>
      <c r="F29" s="75">
        <f t="shared" si="30"/>
        <v>0</v>
      </c>
      <c r="G29" s="75">
        <f t="shared" si="30"/>
        <v>0</v>
      </c>
      <c r="H29" s="75">
        <f t="shared" si="30"/>
        <v>0</v>
      </c>
      <c r="I29" s="75">
        <f t="shared" si="30"/>
        <v>0</v>
      </c>
      <c r="J29" s="75">
        <f t="shared" si="30"/>
        <v>0</v>
      </c>
      <c r="K29" s="75">
        <f t="shared" si="30"/>
        <v>0</v>
      </c>
      <c r="L29" s="75">
        <f t="shared" si="30"/>
        <v>0</v>
      </c>
      <c r="M29" s="75">
        <f t="shared" si="30"/>
        <v>0</v>
      </c>
      <c r="N29" s="75">
        <f t="shared" si="30"/>
        <v>0</v>
      </c>
      <c r="O29" s="75">
        <f t="shared" si="30"/>
        <v>0</v>
      </c>
      <c r="P29" s="75">
        <f t="shared" si="30"/>
        <v>0</v>
      </c>
      <c r="Q29" s="75">
        <f t="shared" si="30"/>
        <v>0</v>
      </c>
      <c r="R29" s="75">
        <f t="shared" si="30"/>
        <v>0</v>
      </c>
      <c r="S29" s="75">
        <f t="shared" si="30"/>
        <v>2</v>
      </c>
      <c r="T29" s="75">
        <f t="shared" si="30"/>
        <v>2</v>
      </c>
      <c r="U29" s="75">
        <f t="shared" si="30"/>
        <v>2</v>
      </c>
      <c r="V29" s="75">
        <f t="shared" si="30"/>
        <v>2</v>
      </c>
      <c r="W29" s="75">
        <f t="shared" si="30"/>
        <v>2</v>
      </c>
      <c r="X29" s="75">
        <f t="shared" si="30"/>
        <v>2</v>
      </c>
      <c r="Y29" s="75">
        <f t="shared" si="30"/>
        <v>3</v>
      </c>
      <c r="Z29" s="75">
        <f t="shared" si="30"/>
        <v>3</v>
      </c>
      <c r="AA29" s="75">
        <f t="shared" si="30"/>
        <v>3</v>
      </c>
      <c r="AB29" s="75">
        <f t="shared" si="30"/>
        <v>3</v>
      </c>
      <c r="AC29" s="75">
        <f t="shared" si="30"/>
        <v>1</v>
      </c>
      <c r="AD29" s="75">
        <f t="shared" si="30"/>
        <v>1</v>
      </c>
      <c r="AE29" s="75">
        <f t="shared" si="30"/>
        <v>1</v>
      </c>
      <c r="AF29" s="75">
        <f t="shared" si="30"/>
        <v>1</v>
      </c>
      <c r="AG29" s="75">
        <f t="shared" si="30"/>
        <v>1</v>
      </c>
      <c r="AH29" s="75">
        <f t="shared" si="30"/>
        <v>1</v>
      </c>
      <c r="AI29" s="75">
        <f t="shared" si="30"/>
        <v>1</v>
      </c>
      <c r="AJ29" s="75">
        <f t="shared" si="30"/>
        <v>1</v>
      </c>
      <c r="AK29" s="75">
        <f t="shared" si="30"/>
        <v>0</v>
      </c>
      <c r="AL29" s="75">
        <f t="shared" si="30"/>
        <v>0</v>
      </c>
      <c r="AM29" s="75">
        <f t="shared" si="30"/>
        <v>0</v>
      </c>
      <c r="AN29" s="75">
        <f t="shared" si="30"/>
        <v>0</v>
      </c>
      <c r="AO29" s="75">
        <f t="shared" si="30"/>
        <v>0</v>
      </c>
      <c r="AP29" s="75">
        <f t="shared" si="30"/>
        <v>0</v>
      </c>
      <c r="AQ29" s="75">
        <f t="shared" si="30"/>
        <v>0</v>
      </c>
      <c r="AR29" s="75">
        <f t="shared" si="30"/>
        <v>0</v>
      </c>
      <c r="AS29" s="75">
        <f t="shared" si="30"/>
        <v>0</v>
      </c>
      <c r="AT29" s="75">
        <f t="shared" si="30"/>
        <v>0</v>
      </c>
      <c r="AU29" s="75">
        <f t="shared" si="30"/>
        <v>0</v>
      </c>
      <c r="AV29" s="75">
        <f t="shared" si="30"/>
        <v>0</v>
      </c>
      <c r="AW29" s="75">
        <f t="shared" si="30"/>
        <v>0</v>
      </c>
      <c r="AX29" s="75">
        <f t="shared" si="30"/>
        <v>0</v>
      </c>
      <c r="AY29" s="75">
        <f t="shared" si="30"/>
        <v>0</v>
      </c>
      <c r="AZ29" s="75">
        <f t="shared" si="30"/>
        <v>0</v>
      </c>
      <c r="BA29" s="75">
        <f t="shared" si="30"/>
        <v>0</v>
      </c>
    </row>
  </sheetData>
  <sheetProtection formatCells="0" autoFilter="0"/>
  <mergeCells count="25">
    <mergeCell ref="N5:O5"/>
    <mergeCell ref="D5:E5"/>
    <mergeCell ref="F5:G5"/>
    <mergeCell ref="H5:I5"/>
    <mergeCell ref="J5:K5"/>
    <mergeCell ref="L5:M5"/>
    <mergeCell ref="AL5:AM5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Z5:BA5"/>
    <mergeCell ref="AN5:AO5"/>
    <mergeCell ref="AP5:AQ5"/>
    <mergeCell ref="AR5:AS5"/>
    <mergeCell ref="AT5:AU5"/>
    <mergeCell ref="AV5:AW5"/>
    <mergeCell ref="AX5:AY5"/>
  </mergeCells>
  <phoneticPr fontId="2"/>
  <conditionalFormatting sqref="E7:AN28">
    <cfRule type="cellIs" dxfId="8" priority="14" operator="equal">
      <formula>1</formula>
    </cfRule>
  </conditionalFormatting>
  <conditionalFormatting sqref="E29:AN29">
    <cfRule type="colorScale" priority="28">
      <colorScale>
        <cfvo type="min"/>
        <cfvo type="max"/>
        <color rgb="FFFCFCFF"/>
        <color rgb="FF63BE7B"/>
      </colorScale>
    </cfRule>
  </conditionalFormatting>
  <conditionalFormatting sqref="AO7:AW28">
    <cfRule type="cellIs" dxfId="7" priority="11" operator="equal">
      <formula>1</formula>
    </cfRule>
  </conditionalFormatting>
  <conditionalFormatting sqref="AO29:AW29">
    <cfRule type="colorScale" priority="12">
      <colorScale>
        <cfvo type="min"/>
        <cfvo type="max"/>
        <color rgb="FFFCFCFF"/>
        <color rgb="FF63BE7B"/>
      </colorScale>
    </cfRule>
  </conditionalFormatting>
  <conditionalFormatting sqref="AX7:AY28 BA7:BA28">
    <cfRule type="cellIs" dxfId="6" priority="9" operator="equal">
      <formula>1</formula>
    </cfRule>
  </conditionalFormatting>
  <conditionalFormatting sqref="AX29:AY29 BA29">
    <cfRule type="colorScale" priority="30">
      <colorScale>
        <cfvo type="min"/>
        <cfvo type="max"/>
        <color rgb="FFFCFCFF"/>
        <color rgb="FF63BE7B"/>
      </colorScale>
    </cfRule>
  </conditionalFormatting>
  <conditionalFormatting sqref="AZ7:AZ28">
    <cfRule type="cellIs" dxfId="5" priority="1" operator="equal">
      <formula>1</formula>
    </cfRule>
  </conditionalFormatting>
  <conditionalFormatting sqref="AZ29">
    <cfRule type="colorScale" priority="2">
      <colorScale>
        <cfvo type="min"/>
        <cfvo type="max"/>
        <color rgb="FFFCFCFF"/>
        <color rgb="FF63BE7B"/>
      </colorScale>
    </cfRule>
  </conditionalFormatting>
  <pageMargins left="0.78740157480314965" right="0.39370078740157483" top="0.59055118110236227" bottom="0.59055118110236227" header="0.31496062992125984" footer="0.31496062992125984"/>
  <pageSetup paperSize="8" scale="94" orientation="landscape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シフト表!$C$6:$AG$6</xm:f>
          </x14:formula1>
          <xm:sqref>B1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5" tint="0.79998168889431442"/>
    <pageSetUpPr fitToPage="1"/>
  </sheetPr>
  <dimension ref="A1:AH24"/>
  <sheetViews>
    <sheetView showGridLines="0" showZeros="0" workbookViewId="0">
      <selection activeCell="B24" sqref="B24"/>
    </sheetView>
  </sheetViews>
  <sheetFormatPr defaultRowHeight="24" customHeight="1"/>
  <cols>
    <col min="1" max="1" width="10.88671875" customWidth="1"/>
    <col min="2" max="2" width="14.88671875" customWidth="1"/>
    <col min="3" max="3" width="10.109375" customWidth="1"/>
    <col min="4" max="34" width="7.77734375" customWidth="1"/>
  </cols>
  <sheetData>
    <row r="1" spans="1:34" ht="16.2" customHeight="1">
      <c r="A1" s="83"/>
      <c r="B1" s="109"/>
      <c r="C1" s="34"/>
      <c r="D1" s="38">
        <f>シフト表!C2</f>
        <v>0</v>
      </c>
      <c r="E1" s="38">
        <f>シフト表!D2</f>
        <v>0</v>
      </c>
      <c r="F1" s="38">
        <f>シフト表!E2</f>
        <v>0</v>
      </c>
      <c r="G1" s="38">
        <f>シフト表!F2</f>
        <v>0</v>
      </c>
      <c r="H1" s="38">
        <f>シフト表!G2</f>
        <v>0</v>
      </c>
      <c r="I1" s="38">
        <f>シフト表!H2</f>
        <v>0</v>
      </c>
      <c r="J1" s="38">
        <f>シフト表!I2</f>
        <v>0</v>
      </c>
      <c r="K1" s="38">
        <f>シフト表!J2</f>
        <v>0</v>
      </c>
      <c r="L1" s="38">
        <f>シフト表!K2</f>
        <v>0</v>
      </c>
      <c r="M1" s="38">
        <f>シフト表!L2</f>
        <v>0</v>
      </c>
      <c r="N1" s="38">
        <f>シフト表!M2</f>
        <v>0</v>
      </c>
      <c r="O1" s="38">
        <f>シフト表!N2</f>
        <v>0</v>
      </c>
      <c r="P1" s="38">
        <f>シフト表!O2</f>
        <v>0</v>
      </c>
      <c r="Q1" s="38">
        <f>シフト表!P2</f>
        <v>0</v>
      </c>
      <c r="R1" s="38">
        <f>シフト表!Q2</f>
        <v>0</v>
      </c>
      <c r="S1" s="38">
        <f>シフト表!R2</f>
        <v>0</v>
      </c>
      <c r="T1" s="38">
        <f>シフト表!S2</f>
        <v>0</v>
      </c>
      <c r="U1" s="38">
        <f>シフト表!T2</f>
        <v>0</v>
      </c>
      <c r="V1" s="38">
        <f>シフト表!U2</f>
        <v>0</v>
      </c>
      <c r="W1" s="38">
        <f>シフト表!V2</f>
        <v>0</v>
      </c>
      <c r="X1" s="38">
        <f>シフト表!W2</f>
        <v>0</v>
      </c>
      <c r="Y1" s="38">
        <f>シフト表!X2</f>
        <v>0</v>
      </c>
      <c r="Z1" s="38">
        <f>シフト表!Y2</f>
        <v>0</v>
      </c>
      <c r="AA1" s="38">
        <f>シフト表!Z2</f>
        <v>0</v>
      </c>
      <c r="AB1" s="38">
        <f>シフト表!AA2</f>
        <v>0</v>
      </c>
      <c r="AC1" s="38">
        <f>シフト表!AB2</f>
        <v>0</v>
      </c>
      <c r="AD1" s="38">
        <f>シフト表!AC2</f>
        <v>0</v>
      </c>
      <c r="AE1" s="38">
        <f>シフト表!AD2</f>
        <v>0</v>
      </c>
      <c r="AF1" s="38">
        <f>シフト表!AE2</f>
        <v>0</v>
      </c>
      <c r="AG1" s="38">
        <f>シフト表!AF2</f>
        <v>0</v>
      </c>
      <c r="AH1" s="38">
        <f>シフト表!AG2</f>
        <v>0</v>
      </c>
    </row>
    <row r="2" spans="1:34" ht="16.2" customHeight="1">
      <c r="A2" s="109"/>
      <c r="B2" s="109"/>
      <c r="C2" s="34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</row>
    <row r="3" spans="1:34" ht="23.4" customHeight="1">
      <c r="A3" s="82" t="str">
        <f>基本設定!B7 &amp;" 　"&amp;TEXT(開始日,"yyyy年m月度") &amp; "　シフト別集計"</f>
        <v>シフト表 　2022年12月度　シフト別集計</v>
      </c>
      <c r="B3" s="82"/>
      <c r="C3" s="34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</row>
    <row r="4" spans="1:34" s="39" customFormat="1" ht="14.4" customHeight="1">
      <c r="A4" s="80"/>
      <c r="B4" s="80"/>
      <c r="C4" s="81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</row>
    <row r="5" spans="1:34" ht="19.95" customHeight="1">
      <c r="A5" s="110"/>
      <c r="B5" s="110"/>
      <c r="C5" s="110"/>
      <c r="D5" s="51">
        <f>開始日</f>
        <v>44896</v>
      </c>
      <c r="E5" s="51">
        <f>D5+1</f>
        <v>44897</v>
      </c>
      <c r="F5" s="51">
        <f t="shared" ref="F5:AH5" si="0">E5+1</f>
        <v>44898</v>
      </c>
      <c r="G5" s="51">
        <f t="shared" si="0"/>
        <v>44899</v>
      </c>
      <c r="H5" s="51">
        <f t="shared" si="0"/>
        <v>44900</v>
      </c>
      <c r="I5" s="51">
        <f t="shared" si="0"/>
        <v>44901</v>
      </c>
      <c r="J5" s="51">
        <f t="shared" si="0"/>
        <v>44902</v>
      </c>
      <c r="K5" s="51">
        <f t="shared" si="0"/>
        <v>44903</v>
      </c>
      <c r="L5" s="51">
        <f t="shared" si="0"/>
        <v>44904</v>
      </c>
      <c r="M5" s="51">
        <f t="shared" si="0"/>
        <v>44905</v>
      </c>
      <c r="N5" s="51">
        <f t="shared" si="0"/>
        <v>44906</v>
      </c>
      <c r="O5" s="51">
        <f t="shared" si="0"/>
        <v>44907</v>
      </c>
      <c r="P5" s="51">
        <f t="shared" si="0"/>
        <v>44908</v>
      </c>
      <c r="Q5" s="51">
        <f t="shared" si="0"/>
        <v>44909</v>
      </c>
      <c r="R5" s="51">
        <f t="shared" si="0"/>
        <v>44910</v>
      </c>
      <c r="S5" s="51">
        <f t="shared" si="0"/>
        <v>44911</v>
      </c>
      <c r="T5" s="51">
        <f t="shared" si="0"/>
        <v>44912</v>
      </c>
      <c r="U5" s="51">
        <f t="shared" si="0"/>
        <v>44913</v>
      </c>
      <c r="V5" s="51">
        <f t="shared" si="0"/>
        <v>44914</v>
      </c>
      <c r="W5" s="51">
        <f t="shared" si="0"/>
        <v>44915</v>
      </c>
      <c r="X5" s="51">
        <f t="shared" si="0"/>
        <v>44916</v>
      </c>
      <c r="Y5" s="51">
        <f t="shared" si="0"/>
        <v>44917</v>
      </c>
      <c r="Z5" s="51">
        <f t="shared" si="0"/>
        <v>44918</v>
      </c>
      <c r="AA5" s="51">
        <f t="shared" si="0"/>
        <v>44919</v>
      </c>
      <c r="AB5" s="51">
        <f t="shared" si="0"/>
        <v>44920</v>
      </c>
      <c r="AC5" s="51">
        <f t="shared" si="0"/>
        <v>44921</v>
      </c>
      <c r="AD5" s="51">
        <f t="shared" si="0"/>
        <v>44922</v>
      </c>
      <c r="AE5" s="51">
        <f t="shared" si="0"/>
        <v>44923</v>
      </c>
      <c r="AF5" s="51">
        <f t="shared" si="0"/>
        <v>44924</v>
      </c>
      <c r="AG5" s="51">
        <f t="shared" si="0"/>
        <v>44925</v>
      </c>
      <c r="AH5" s="51">
        <f t="shared" si="0"/>
        <v>44926</v>
      </c>
    </row>
    <row r="6" spans="1:34" ht="15" customHeight="1" thickBot="1">
      <c r="A6" s="111" t="s">
        <v>59</v>
      </c>
      <c r="B6" s="111" t="s">
        <v>47</v>
      </c>
      <c r="C6" s="111" t="s">
        <v>34</v>
      </c>
      <c r="D6" s="64" t="str">
        <f>TEXT(D5,"aaa")</f>
        <v>木</v>
      </c>
      <c r="E6" s="64" t="str">
        <f t="shared" ref="E6:AH6" si="1">TEXT(E5,"aaa")</f>
        <v>金</v>
      </c>
      <c r="F6" s="64" t="str">
        <f t="shared" si="1"/>
        <v>土</v>
      </c>
      <c r="G6" s="64" t="str">
        <f t="shared" si="1"/>
        <v>日</v>
      </c>
      <c r="H6" s="64" t="str">
        <f t="shared" si="1"/>
        <v>月</v>
      </c>
      <c r="I6" s="64" t="str">
        <f t="shared" si="1"/>
        <v>火</v>
      </c>
      <c r="J6" s="64" t="str">
        <f t="shared" si="1"/>
        <v>水</v>
      </c>
      <c r="K6" s="64" t="str">
        <f t="shared" si="1"/>
        <v>木</v>
      </c>
      <c r="L6" s="64" t="str">
        <f t="shared" si="1"/>
        <v>金</v>
      </c>
      <c r="M6" s="64" t="str">
        <f t="shared" si="1"/>
        <v>土</v>
      </c>
      <c r="N6" s="64" t="str">
        <f t="shared" si="1"/>
        <v>日</v>
      </c>
      <c r="O6" s="64" t="str">
        <f t="shared" si="1"/>
        <v>月</v>
      </c>
      <c r="P6" s="64" t="str">
        <f t="shared" si="1"/>
        <v>火</v>
      </c>
      <c r="Q6" s="64" t="str">
        <f t="shared" si="1"/>
        <v>水</v>
      </c>
      <c r="R6" s="64" t="str">
        <f t="shared" si="1"/>
        <v>木</v>
      </c>
      <c r="S6" s="64" t="str">
        <f t="shared" si="1"/>
        <v>金</v>
      </c>
      <c r="T6" s="64" t="str">
        <f t="shared" si="1"/>
        <v>土</v>
      </c>
      <c r="U6" s="64" t="str">
        <f t="shared" si="1"/>
        <v>日</v>
      </c>
      <c r="V6" s="64" t="str">
        <f t="shared" si="1"/>
        <v>月</v>
      </c>
      <c r="W6" s="64" t="str">
        <f t="shared" si="1"/>
        <v>火</v>
      </c>
      <c r="X6" s="64" t="str">
        <f t="shared" si="1"/>
        <v>水</v>
      </c>
      <c r="Y6" s="64" t="str">
        <f t="shared" si="1"/>
        <v>木</v>
      </c>
      <c r="Z6" s="64" t="str">
        <f t="shared" si="1"/>
        <v>金</v>
      </c>
      <c r="AA6" s="64" t="str">
        <f t="shared" si="1"/>
        <v>土</v>
      </c>
      <c r="AB6" s="64" t="str">
        <f t="shared" si="1"/>
        <v>日</v>
      </c>
      <c r="AC6" s="64" t="str">
        <f t="shared" si="1"/>
        <v>月</v>
      </c>
      <c r="AD6" s="64" t="str">
        <f t="shared" si="1"/>
        <v>火</v>
      </c>
      <c r="AE6" s="64" t="str">
        <f t="shared" si="1"/>
        <v>水</v>
      </c>
      <c r="AF6" s="64" t="str">
        <f t="shared" si="1"/>
        <v>木</v>
      </c>
      <c r="AG6" s="64" t="str">
        <f t="shared" si="1"/>
        <v>金</v>
      </c>
      <c r="AH6" s="64" t="str">
        <f t="shared" si="1"/>
        <v>土</v>
      </c>
    </row>
    <row r="7" spans="1:34" ht="24" customHeight="1" thickTop="1">
      <c r="A7" s="113" t="str">
        <f t="array" ref="A7:C21">シフト名!B3:D17</f>
        <v>A</v>
      </c>
      <c r="B7" s="114" t="str">
        <v>0:00-7:00</v>
      </c>
      <c r="C7" s="115">
        <v>7</v>
      </c>
      <c r="D7" s="116">
        <f>COUNTIFS(シフト表!C:C,$A7,シフト表!$A:$A,"&gt;=1")</f>
        <v>1</v>
      </c>
      <c r="E7" s="116">
        <f>COUNTIFS(シフト表!D:D,$A7,シフト表!$A:$A,"&gt;=1")</f>
        <v>0</v>
      </c>
      <c r="F7" s="116">
        <f>COUNTIFS(シフト表!E:E,$A7,シフト表!$A:$A,"&gt;=1")</f>
        <v>0</v>
      </c>
      <c r="G7" s="116">
        <f>COUNTIFS(シフト表!F:F,$A7,シフト表!$A:$A,"&gt;=1")</f>
        <v>0</v>
      </c>
      <c r="H7" s="116">
        <f>COUNTIFS(シフト表!G:G,$A7,シフト表!$A:$A,"&gt;=1")</f>
        <v>0</v>
      </c>
      <c r="I7" s="116">
        <f>COUNTIFS(シフト表!H:H,$A7,シフト表!$A:$A,"&gt;=1")</f>
        <v>0</v>
      </c>
      <c r="J7" s="116">
        <f>COUNTIFS(シフト表!I:I,$A7,シフト表!$A:$A,"&gt;=1")</f>
        <v>0</v>
      </c>
      <c r="K7" s="116">
        <f>COUNTIFS(シフト表!J:J,$A7,シフト表!$A:$A,"&gt;=1")</f>
        <v>0</v>
      </c>
      <c r="L7" s="116">
        <f>COUNTIFS(シフト表!K:K,$A7,シフト表!$A:$A,"&gt;=1")</f>
        <v>0</v>
      </c>
      <c r="M7" s="116">
        <f>COUNTIFS(シフト表!L:L,$A7,シフト表!$A:$A,"&gt;=1")</f>
        <v>0</v>
      </c>
      <c r="N7" s="116">
        <f>COUNTIFS(シフト表!M:M,$A7,シフト表!$A:$A,"&gt;=1")</f>
        <v>0</v>
      </c>
      <c r="O7" s="116">
        <f>COUNTIFS(シフト表!N:N,$A7,シフト表!$A:$A,"&gt;=1")</f>
        <v>0</v>
      </c>
      <c r="P7" s="116">
        <f>COUNTIFS(シフト表!O:O,$A7,シフト表!$A:$A,"&gt;=1")</f>
        <v>0</v>
      </c>
      <c r="Q7" s="116">
        <f>COUNTIFS(シフト表!P:P,$A7,シフト表!$A:$A,"&gt;=1")</f>
        <v>0</v>
      </c>
      <c r="R7" s="116">
        <f>COUNTIFS(シフト表!Q:Q,$A7,シフト表!$A:$A,"&gt;=1")</f>
        <v>0</v>
      </c>
      <c r="S7" s="116">
        <f>COUNTIFS(シフト表!R:R,$A7,シフト表!$A:$A,"&gt;=1")</f>
        <v>0</v>
      </c>
      <c r="T7" s="116">
        <f>COUNTIFS(シフト表!S:S,$A7,シフト表!$A:$A,"&gt;=1")</f>
        <v>0</v>
      </c>
      <c r="U7" s="116">
        <f>COUNTIFS(シフト表!T:T,$A7,シフト表!$A:$A,"&gt;=1")</f>
        <v>0</v>
      </c>
      <c r="V7" s="116">
        <f>COUNTIFS(シフト表!U:U,$A7,シフト表!$A:$A,"&gt;=1")</f>
        <v>0</v>
      </c>
      <c r="W7" s="116">
        <f>COUNTIFS(シフト表!V:V,$A7,シフト表!$A:$A,"&gt;=1")</f>
        <v>0</v>
      </c>
      <c r="X7" s="116">
        <f>COUNTIFS(シフト表!W:W,$A7,シフト表!$A:$A,"&gt;=1")</f>
        <v>0</v>
      </c>
      <c r="Y7" s="116">
        <f>COUNTIFS(シフト表!X:X,$A7,シフト表!$A:$A,"&gt;=1")</f>
        <v>0</v>
      </c>
      <c r="Z7" s="116">
        <f>COUNTIFS(シフト表!Y:Y,$A7,シフト表!$A:$A,"&gt;=1")</f>
        <v>0</v>
      </c>
      <c r="AA7" s="116">
        <f>COUNTIFS(シフト表!Z:Z,$A7,シフト表!$A:$A,"&gt;=1")</f>
        <v>0</v>
      </c>
      <c r="AB7" s="116">
        <f>COUNTIFS(シフト表!AA:AA,$A7,シフト表!$A:$A,"&gt;=1")</f>
        <v>0</v>
      </c>
      <c r="AC7" s="116">
        <f>COUNTIFS(シフト表!AB:AB,$A7,シフト表!$A:$A,"&gt;=1")</f>
        <v>0</v>
      </c>
      <c r="AD7" s="116">
        <f>COUNTIFS(シフト表!AC:AC,$A7,シフト表!$A:$A,"&gt;=1")</f>
        <v>0</v>
      </c>
      <c r="AE7" s="116">
        <f>COUNTIFS(シフト表!AD:AD,$A7,シフト表!$A:$A,"&gt;=1")</f>
        <v>0</v>
      </c>
      <c r="AF7" s="116">
        <f>COUNTIFS(シフト表!AE:AE,$A7,シフト表!$A:$A,"&gt;=1")</f>
        <v>0</v>
      </c>
      <c r="AG7" s="116">
        <f>COUNTIFS(シフト表!AF:AF,$A7,シフト表!$A:$A,"&gt;=1")</f>
        <v>0</v>
      </c>
      <c r="AH7" s="116">
        <f>COUNTIFS(シフト表!AG:AG,$A7,シフト表!$A:$A,"&gt;=1")</f>
        <v>0</v>
      </c>
    </row>
    <row r="8" spans="1:34" ht="24" customHeight="1">
      <c r="A8" s="117" t="str">
        <v>B1</v>
      </c>
      <c r="B8" s="118" t="str">
        <v>7:00-12:00</v>
      </c>
      <c r="C8" s="119">
        <v>5</v>
      </c>
      <c r="D8" s="120">
        <f>COUNTIFS(シフト表!C:C,$A8,シフト表!$A:$A,"&gt;=1")</f>
        <v>2</v>
      </c>
      <c r="E8" s="120">
        <f>COUNTIFS(シフト表!D:D,$A8,シフト表!$A:$A,"&gt;=1")</f>
        <v>0</v>
      </c>
      <c r="F8" s="120">
        <f>COUNTIFS(シフト表!E:E,$A8,シフト表!$A:$A,"&gt;=1")</f>
        <v>0</v>
      </c>
      <c r="G8" s="120">
        <f>COUNTIFS(シフト表!F:F,$A8,シフト表!$A:$A,"&gt;=1")</f>
        <v>0</v>
      </c>
      <c r="H8" s="120">
        <f>COUNTIFS(シフト表!G:G,$A8,シフト表!$A:$A,"&gt;=1")</f>
        <v>0</v>
      </c>
      <c r="I8" s="120">
        <f>COUNTIFS(シフト表!H:H,$A8,シフト表!$A:$A,"&gt;=1")</f>
        <v>0</v>
      </c>
      <c r="J8" s="120">
        <f>COUNTIFS(シフト表!I:I,$A8,シフト表!$A:$A,"&gt;=1")</f>
        <v>0</v>
      </c>
      <c r="K8" s="120">
        <f>COUNTIFS(シフト表!J:J,$A8,シフト表!$A:$A,"&gt;=1")</f>
        <v>0</v>
      </c>
      <c r="L8" s="120">
        <f>COUNTIFS(シフト表!K:K,$A8,シフト表!$A:$A,"&gt;=1")</f>
        <v>0</v>
      </c>
      <c r="M8" s="120">
        <f>COUNTIFS(シフト表!L:L,$A8,シフト表!$A:$A,"&gt;=1")</f>
        <v>0</v>
      </c>
      <c r="N8" s="120">
        <f>COUNTIFS(シフト表!M:M,$A8,シフト表!$A:$A,"&gt;=1")</f>
        <v>0</v>
      </c>
      <c r="O8" s="120">
        <f>COUNTIFS(シフト表!N:N,$A8,シフト表!$A:$A,"&gt;=1")</f>
        <v>0</v>
      </c>
      <c r="P8" s="120">
        <f>COUNTIFS(シフト表!O:O,$A8,シフト表!$A:$A,"&gt;=1")</f>
        <v>0</v>
      </c>
      <c r="Q8" s="120">
        <f>COUNTIFS(シフト表!P:P,$A8,シフト表!$A:$A,"&gt;=1")</f>
        <v>0</v>
      </c>
      <c r="R8" s="120">
        <f>COUNTIFS(シフト表!Q:Q,$A8,シフト表!$A:$A,"&gt;=1")</f>
        <v>0</v>
      </c>
      <c r="S8" s="120">
        <f>COUNTIFS(シフト表!R:R,$A8,シフト表!$A:$A,"&gt;=1")</f>
        <v>0</v>
      </c>
      <c r="T8" s="120">
        <f>COUNTIFS(シフト表!S:S,$A8,シフト表!$A:$A,"&gt;=1")</f>
        <v>0</v>
      </c>
      <c r="U8" s="120">
        <f>COUNTIFS(シフト表!T:T,$A8,シフト表!$A:$A,"&gt;=1")</f>
        <v>0</v>
      </c>
      <c r="V8" s="120">
        <f>COUNTIFS(シフト表!U:U,$A8,シフト表!$A:$A,"&gt;=1")</f>
        <v>0</v>
      </c>
      <c r="W8" s="120">
        <f>COUNTIFS(シフト表!V:V,$A8,シフト表!$A:$A,"&gt;=1")</f>
        <v>0</v>
      </c>
      <c r="X8" s="120">
        <f>COUNTIFS(シフト表!W:W,$A8,シフト表!$A:$A,"&gt;=1")</f>
        <v>0</v>
      </c>
      <c r="Y8" s="120">
        <f>COUNTIFS(シフト表!X:X,$A8,シフト表!$A:$A,"&gt;=1")</f>
        <v>0</v>
      </c>
      <c r="Z8" s="120">
        <f>COUNTIFS(シフト表!Y:Y,$A8,シフト表!$A:$A,"&gt;=1")</f>
        <v>0</v>
      </c>
      <c r="AA8" s="120">
        <f>COUNTIFS(シフト表!Z:Z,$A8,シフト表!$A:$A,"&gt;=1")</f>
        <v>0</v>
      </c>
      <c r="AB8" s="120">
        <f>COUNTIFS(シフト表!AA:AA,$A8,シフト表!$A:$A,"&gt;=1")</f>
        <v>0</v>
      </c>
      <c r="AC8" s="120">
        <f>COUNTIFS(シフト表!AB:AB,$A8,シフト表!$A:$A,"&gt;=1")</f>
        <v>0</v>
      </c>
      <c r="AD8" s="120">
        <f>COUNTIFS(シフト表!AC:AC,$A8,シフト表!$A:$A,"&gt;=1")</f>
        <v>0</v>
      </c>
      <c r="AE8" s="120">
        <f>COUNTIFS(シフト表!AD:AD,$A8,シフト表!$A:$A,"&gt;=1")</f>
        <v>0</v>
      </c>
      <c r="AF8" s="120">
        <f>COUNTIFS(シフト表!AE:AE,$A8,シフト表!$A:$A,"&gt;=1")</f>
        <v>0</v>
      </c>
      <c r="AG8" s="120">
        <f>COUNTIFS(シフト表!AF:AF,$A8,シフト表!$A:$A,"&gt;=1")</f>
        <v>0</v>
      </c>
      <c r="AH8" s="120">
        <f>COUNTIFS(シフト表!AG:AG,$A8,シフト表!$A:$A,"&gt;=1")</f>
        <v>0</v>
      </c>
    </row>
    <row r="9" spans="1:34" ht="24" customHeight="1">
      <c r="A9" s="117" t="str">
        <v>B2</v>
      </c>
      <c r="B9" s="118" t="str">
        <v>7:00-13:00</v>
      </c>
      <c r="C9" s="119">
        <v>6</v>
      </c>
      <c r="D9" s="120">
        <f>COUNTIFS(シフト表!C:C,$A9,シフト表!$A:$A,"&gt;=1")</f>
        <v>0</v>
      </c>
      <c r="E9" s="120">
        <f>COUNTIFS(シフト表!D:D,$A9,シフト表!$A:$A,"&gt;=1")</f>
        <v>0</v>
      </c>
      <c r="F9" s="120">
        <f>COUNTIFS(シフト表!E:E,$A9,シフト表!$A:$A,"&gt;=1")</f>
        <v>0</v>
      </c>
      <c r="G9" s="120">
        <f>COUNTIFS(シフト表!F:F,$A9,シフト表!$A:$A,"&gt;=1")</f>
        <v>0</v>
      </c>
      <c r="H9" s="120">
        <f>COUNTIFS(シフト表!G:G,$A9,シフト表!$A:$A,"&gt;=1")</f>
        <v>0</v>
      </c>
      <c r="I9" s="120">
        <f>COUNTIFS(シフト表!H:H,$A9,シフト表!$A:$A,"&gt;=1")</f>
        <v>0</v>
      </c>
      <c r="J9" s="120">
        <f>COUNTIFS(シフト表!I:I,$A9,シフト表!$A:$A,"&gt;=1")</f>
        <v>0</v>
      </c>
      <c r="K9" s="120">
        <f>COUNTIFS(シフト表!J:J,$A9,シフト表!$A:$A,"&gt;=1")</f>
        <v>0</v>
      </c>
      <c r="L9" s="120">
        <f>COUNTIFS(シフト表!K:K,$A9,シフト表!$A:$A,"&gt;=1")</f>
        <v>0</v>
      </c>
      <c r="M9" s="120">
        <f>COUNTIFS(シフト表!L:L,$A9,シフト表!$A:$A,"&gt;=1")</f>
        <v>0</v>
      </c>
      <c r="N9" s="120">
        <f>COUNTIFS(シフト表!M:M,$A9,シフト表!$A:$A,"&gt;=1")</f>
        <v>0</v>
      </c>
      <c r="O9" s="120">
        <f>COUNTIFS(シフト表!N:N,$A9,シフト表!$A:$A,"&gt;=1")</f>
        <v>0</v>
      </c>
      <c r="P9" s="120">
        <f>COUNTIFS(シフト表!O:O,$A9,シフト表!$A:$A,"&gt;=1")</f>
        <v>0</v>
      </c>
      <c r="Q9" s="120">
        <f>COUNTIFS(シフト表!P:P,$A9,シフト表!$A:$A,"&gt;=1")</f>
        <v>0</v>
      </c>
      <c r="R9" s="120">
        <f>COUNTIFS(シフト表!Q:Q,$A9,シフト表!$A:$A,"&gt;=1")</f>
        <v>0</v>
      </c>
      <c r="S9" s="120">
        <f>COUNTIFS(シフト表!R:R,$A9,シフト表!$A:$A,"&gt;=1")</f>
        <v>0</v>
      </c>
      <c r="T9" s="120">
        <f>COUNTIFS(シフト表!S:S,$A9,シフト表!$A:$A,"&gt;=1")</f>
        <v>0</v>
      </c>
      <c r="U9" s="120">
        <f>COUNTIFS(シフト表!T:T,$A9,シフト表!$A:$A,"&gt;=1")</f>
        <v>0</v>
      </c>
      <c r="V9" s="120">
        <f>COUNTIFS(シフト表!U:U,$A9,シフト表!$A:$A,"&gt;=1")</f>
        <v>0</v>
      </c>
      <c r="W9" s="120">
        <f>COUNTIFS(シフト表!V:V,$A9,シフト表!$A:$A,"&gt;=1")</f>
        <v>0</v>
      </c>
      <c r="X9" s="120">
        <f>COUNTIFS(シフト表!W:W,$A9,シフト表!$A:$A,"&gt;=1")</f>
        <v>0</v>
      </c>
      <c r="Y9" s="120">
        <f>COUNTIFS(シフト表!X:X,$A9,シフト表!$A:$A,"&gt;=1")</f>
        <v>0</v>
      </c>
      <c r="Z9" s="120">
        <f>COUNTIFS(シフト表!Y:Y,$A9,シフト表!$A:$A,"&gt;=1")</f>
        <v>0</v>
      </c>
      <c r="AA9" s="120">
        <f>COUNTIFS(シフト表!Z:Z,$A9,シフト表!$A:$A,"&gt;=1")</f>
        <v>0</v>
      </c>
      <c r="AB9" s="120">
        <f>COUNTIFS(シフト表!AA:AA,$A9,シフト表!$A:$A,"&gt;=1")</f>
        <v>0</v>
      </c>
      <c r="AC9" s="120">
        <f>COUNTIFS(シフト表!AB:AB,$A9,シフト表!$A:$A,"&gt;=1")</f>
        <v>0</v>
      </c>
      <c r="AD9" s="120">
        <f>COUNTIFS(シフト表!AC:AC,$A9,シフト表!$A:$A,"&gt;=1")</f>
        <v>0</v>
      </c>
      <c r="AE9" s="120">
        <f>COUNTIFS(シフト表!AD:AD,$A9,シフト表!$A:$A,"&gt;=1")</f>
        <v>0</v>
      </c>
      <c r="AF9" s="120">
        <f>COUNTIFS(シフト表!AE:AE,$A9,シフト表!$A:$A,"&gt;=1")</f>
        <v>0</v>
      </c>
      <c r="AG9" s="120">
        <f>COUNTIFS(シフト表!AF:AF,$A9,シフト表!$A:$A,"&gt;=1")</f>
        <v>0</v>
      </c>
      <c r="AH9" s="120">
        <f>COUNTIFS(シフト表!AG:AG,$A9,シフト表!$A:$A,"&gt;=1")</f>
        <v>0</v>
      </c>
    </row>
    <row r="10" spans="1:34" ht="24" customHeight="1">
      <c r="A10" s="117" t="str">
        <v>C1</v>
      </c>
      <c r="B10" s="118" t="str">
        <v>8:00-11:00</v>
      </c>
      <c r="C10" s="119">
        <v>3</v>
      </c>
      <c r="D10" s="120">
        <f>COUNTIFS(シフト表!C:C,$A10,シフト表!$A:$A,"&gt;=1")</f>
        <v>0</v>
      </c>
      <c r="E10" s="120">
        <f>COUNTIFS(シフト表!D:D,$A10,シフト表!$A:$A,"&gt;=1")</f>
        <v>0</v>
      </c>
      <c r="F10" s="120">
        <f>COUNTIFS(シフト表!E:E,$A10,シフト表!$A:$A,"&gt;=1")</f>
        <v>0</v>
      </c>
      <c r="G10" s="120">
        <f>COUNTIFS(シフト表!F:F,$A10,シフト表!$A:$A,"&gt;=1")</f>
        <v>0</v>
      </c>
      <c r="H10" s="120">
        <f>COUNTIFS(シフト表!G:G,$A10,シフト表!$A:$A,"&gt;=1")</f>
        <v>0</v>
      </c>
      <c r="I10" s="120">
        <f>COUNTIFS(シフト表!H:H,$A10,シフト表!$A:$A,"&gt;=1")</f>
        <v>0</v>
      </c>
      <c r="J10" s="120">
        <f>COUNTIFS(シフト表!I:I,$A10,シフト表!$A:$A,"&gt;=1")</f>
        <v>0</v>
      </c>
      <c r="K10" s="120">
        <f>COUNTIFS(シフト表!J:J,$A10,シフト表!$A:$A,"&gt;=1")</f>
        <v>0</v>
      </c>
      <c r="L10" s="120">
        <f>COUNTIFS(シフト表!K:K,$A10,シフト表!$A:$A,"&gt;=1")</f>
        <v>0</v>
      </c>
      <c r="M10" s="120">
        <f>COUNTIFS(シフト表!L:L,$A10,シフト表!$A:$A,"&gt;=1")</f>
        <v>0</v>
      </c>
      <c r="N10" s="120">
        <f>COUNTIFS(シフト表!M:M,$A10,シフト表!$A:$A,"&gt;=1")</f>
        <v>0</v>
      </c>
      <c r="O10" s="120">
        <f>COUNTIFS(シフト表!N:N,$A10,シフト表!$A:$A,"&gt;=1")</f>
        <v>0</v>
      </c>
      <c r="P10" s="120">
        <f>COUNTIFS(シフト表!O:O,$A10,シフト表!$A:$A,"&gt;=1")</f>
        <v>0</v>
      </c>
      <c r="Q10" s="120">
        <f>COUNTIFS(シフト表!P:P,$A10,シフト表!$A:$A,"&gt;=1")</f>
        <v>0</v>
      </c>
      <c r="R10" s="120">
        <f>COUNTIFS(シフト表!Q:Q,$A10,シフト表!$A:$A,"&gt;=1")</f>
        <v>0</v>
      </c>
      <c r="S10" s="120">
        <f>COUNTIFS(シフト表!R:R,$A10,シフト表!$A:$A,"&gt;=1")</f>
        <v>0</v>
      </c>
      <c r="T10" s="120">
        <f>COUNTIFS(シフト表!S:S,$A10,シフト表!$A:$A,"&gt;=1")</f>
        <v>0</v>
      </c>
      <c r="U10" s="120">
        <f>COUNTIFS(シフト表!T:T,$A10,シフト表!$A:$A,"&gt;=1")</f>
        <v>0</v>
      </c>
      <c r="V10" s="120">
        <f>COUNTIFS(シフト表!U:U,$A10,シフト表!$A:$A,"&gt;=1")</f>
        <v>0</v>
      </c>
      <c r="W10" s="120">
        <f>COUNTIFS(シフト表!V:V,$A10,シフト表!$A:$A,"&gt;=1")</f>
        <v>0</v>
      </c>
      <c r="X10" s="120">
        <f>COUNTIFS(シフト表!W:W,$A10,シフト表!$A:$A,"&gt;=1")</f>
        <v>0</v>
      </c>
      <c r="Y10" s="120">
        <f>COUNTIFS(シフト表!X:X,$A10,シフト表!$A:$A,"&gt;=1")</f>
        <v>0</v>
      </c>
      <c r="Z10" s="120">
        <f>COUNTIFS(シフト表!Y:Y,$A10,シフト表!$A:$A,"&gt;=1")</f>
        <v>0</v>
      </c>
      <c r="AA10" s="120">
        <f>COUNTIFS(シフト表!Z:Z,$A10,シフト表!$A:$A,"&gt;=1")</f>
        <v>0</v>
      </c>
      <c r="AB10" s="120">
        <f>COUNTIFS(シフト表!AA:AA,$A10,シフト表!$A:$A,"&gt;=1")</f>
        <v>0</v>
      </c>
      <c r="AC10" s="120">
        <f>COUNTIFS(シフト表!AB:AB,$A10,シフト表!$A:$A,"&gt;=1")</f>
        <v>0</v>
      </c>
      <c r="AD10" s="120">
        <f>COUNTIFS(シフト表!AC:AC,$A10,シフト表!$A:$A,"&gt;=1")</f>
        <v>0</v>
      </c>
      <c r="AE10" s="120">
        <f>COUNTIFS(シフト表!AD:AD,$A10,シフト表!$A:$A,"&gt;=1")</f>
        <v>0</v>
      </c>
      <c r="AF10" s="120">
        <f>COUNTIFS(シフト表!AE:AE,$A10,シフト表!$A:$A,"&gt;=1")</f>
        <v>0</v>
      </c>
      <c r="AG10" s="120">
        <f>COUNTIFS(シフト表!AF:AF,$A10,シフト表!$A:$A,"&gt;=1")</f>
        <v>0</v>
      </c>
      <c r="AH10" s="120">
        <f>COUNTIFS(シフト表!AG:AG,$A10,シフト表!$A:$A,"&gt;=1")</f>
        <v>0</v>
      </c>
    </row>
    <row r="11" spans="1:34" ht="24" customHeight="1">
      <c r="A11" s="117" t="str">
        <v>C2</v>
      </c>
      <c r="B11" s="118" t="str">
        <v>8:00-12:00</v>
      </c>
      <c r="C11" s="119">
        <v>4</v>
      </c>
      <c r="D11" s="120">
        <f>COUNTIFS(シフト表!C:C,$A11,シフト表!$A:$A,"&gt;=1")</f>
        <v>0</v>
      </c>
      <c r="E11" s="120">
        <f>COUNTIFS(シフト表!D:D,$A11,シフト表!$A:$A,"&gt;=1")</f>
        <v>0</v>
      </c>
      <c r="F11" s="120">
        <f>COUNTIFS(シフト表!E:E,$A11,シフト表!$A:$A,"&gt;=1")</f>
        <v>0</v>
      </c>
      <c r="G11" s="120">
        <f>COUNTIFS(シフト表!F:F,$A11,シフト表!$A:$A,"&gt;=1")</f>
        <v>0</v>
      </c>
      <c r="H11" s="120">
        <f>COUNTIFS(シフト表!G:G,$A11,シフト表!$A:$A,"&gt;=1")</f>
        <v>0</v>
      </c>
      <c r="I11" s="120">
        <f>COUNTIFS(シフト表!H:H,$A11,シフト表!$A:$A,"&gt;=1")</f>
        <v>0</v>
      </c>
      <c r="J11" s="120">
        <f>COUNTIFS(シフト表!I:I,$A11,シフト表!$A:$A,"&gt;=1")</f>
        <v>0</v>
      </c>
      <c r="K11" s="120">
        <f>COUNTIFS(シフト表!J:J,$A11,シフト表!$A:$A,"&gt;=1")</f>
        <v>0</v>
      </c>
      <c r="L11" s="120">
        <f>COUNTIFS(シフト表!K:K,$A11,シフト表!$A:$A,"&gt;=1")</f>
        <v>0</v>
      </c>
      <c r="M11" s="120">
        <f>COUNTIFS(シフト表!L:L,$A11,シフト表!$A:$A,"&gt;=1")</f>
        <v>0</v>
      </c>
      <c r="N11" s="120">
        <f>COUNTIFS(シフト表!M:M,$A11,シフト表!$A:$A,"&gt;=1")</f>
        <v>0</v>
      </c>
      <c r="O11" s="120">
        <f>COUNTIFS(シフト表!N:N,$A11,シフト表!$A:$A,"&gt;=1")</f>
        <v>0</v>
      </c>
      <c r="P11" s="120">
        <f>COUNTIFS(シフト表!O:O,$A11,シフト表!$A:$A,"&gt;=1")</f>
        <v>0</v>
      </c>
      <c r="Q11" s="120">
        <f>COUNTIFS(シフト表!P:P,$A11,シフト表!$A:$A,"&gt;=1")</f>
        <v>0</v>
      </c>
      <c r="R11" s="120">
        <f>COUNTIFS(シフト表!Q:Q,$A11,シフト表!$A:$A,"&gt;=1")</f>
        <v>0</v>
      </c>
      <c r="S11" s="120">
        <f>COUNTIFS(シフト表!R:R,$A11,シフト表!$A:$A,"&gt;=1")</f>
        <v>0</v>
      </c>
      <c r="T11" s="120">
        <f>COUNTIFS(シフト表!S:S,$A11,シフト表!$A:$A,"&gt;=1")</f>
        <v>0</v>
      </c>
      <c r="U11" s="120">
        <f>COUNTIFS(シフト表!T:T,$A11,シフト表!$A:$A,"&gt;=1")</f>
        <v>0</v>
      </c>
      <c r="V11" s="120">
        <f>COUNTIFS(シフト表!U:U,$A11,シフト表!$A:$A,"&gt;=1")</f>
        <v>0</v>
      </c>
      <c r="W11" s="120">
        <f>COUNTIFS(シフト表!V:V,$A11,シフト表!$A:$A,"&gt;=1")</f>
        <v>0</v>
      </c>
      <c r="X11" s="120">
        <f>COUNTIFS(シフト表!W:W,$A11,シフト表!$A:$A,"&gt;=1")</f>
        <v>0</v>
      </c>
      <c r="Y11" s="120">
        <f>COUNTIFS(シフト表!X:X,$A11,シフト表!$A:$A,"&gt;=1")</f>
        <v>0</v>
      </c>
      <c r="Z11" s="120">
        <f>COUNTIFS(シフト表!Y:Y,$A11,シフト表!$A:$A,"&gt;=1")</f>
        <v>0</v>
      </c>
      <c r="AA11" s="120">
        <f>COUNTIFS(シフト表!Z:Z,$A11,シフト表!$A:$A,"&gt;=1")</f>
        <v>0</v>
      </c>
      <c r="AB11" s="120">
        <f>COUNTIFS(シフト表!AA:AA,$A11,シフト表!$A:$A,"&gt;=1")</f>
        <v>0</v>
      </c>
      <c r="AC11" s="120">
        <f>COUNTIFS(シフト表!AB:AB,$A11,シフト表!$A:$A,"&gt;=1")</f>
        <v>0</v>
      </c>
      <c r="AD11" s="120">
        <f>COUNTIFS(シフト表!AC:AC,$A11,シフト表!$A:$A,"&gt;=1")</f>
        <v>0</v>
      </c>
      <c r="AE11" s="120">
        <f>COUNTIFS(シフト表!AD:AD,$A11,シフト表!$A:$A,"&gt;=1")</f>
        <v>0</v>
      </c>
      <c r="AF11" s="120">
        <f>COUNTIFS(シフト表!AE:AE,$A11,シフト表!$A:$A,"&gt;=1")</f>
        <v>0</v>
      </c>
      <c r="AG11" s="120">
        <f>COUNTIFS(シフト表!AF:AF,$A11,シフト表!$A:$A,"&gt;=1")</f>
        <v>0</v>
      </c>
      <c r="AH11" s="120">
        <f>COUNTIFS(シフト表!AG:AG,$A11,シフト表!$A:$A,"&gt;=1")</f>
        <v>0</v>
      </c>
    </row>
    <row r="12" spans="1:34" ht="24" customHeight="1">
      <c r="A12" s="117" t="str">
        <v>C3</v>
      </c>
      <c r="B12" s="118" t="str">
        <v>8:00-14:00</v>
      </c>
      <c r="C12" s="119">
        <v>6</v>
      </c>
      <c r="D12" s="120">
        <f>COUNTIFS(シフト表!C:C,$A12,シフト表!$A:$A,"&gt;=1")</f>
        <v>0</v>
      </c>
      <c r="E12" s="120">
        <f>COUNTIFS(シフト表!D:D,$A12,シフト表!$A:$A,"&gt;=1")</f>
        <v>0</v>
      </c>
      <c r="F12" s="120">
        <f>COUNTIFS(シフト表!E:E,$A12,シフト表!$A:$A,"&gt;=1")</f>
        <v>0</v>
      </c>
      <c r="G12" s="120">
        <f>COUNTIFS(シフト表!F:F,$A12,シフト表!$A:$A,"&gt;=1")</f>
        <v>0</v>
      </c>
      <c r="H12" s="120">
        <f>COUNTIFS(シフト表!G:G,$A12,シフト表!$A:$A,"&gt;=1")</f>
        <v>0</v>
      </c>
      <c r="I12" s="120">
        <f>COUNTIFS(シフト表!H:H,$A12,シフト表!$A:$A,"&gt;=1")</f>
        <v>0</v>
      </c>
      <c r="J12" s="120">
        <f>COUNTIFS(シフト表!I:I,$A12,シフト表!$A:$A,"&gt;=1")</f>
        <v>0</v>
      </c>
      <c r="K12" s="120">
        <f>COUNTIFS(シフト表!J:J,$A12,シフト表!$A:$A,"&gt;=1")</f>
        <v>0</v>
      </c>
      <c r="L12" s="120">
        <f>COUNTIFS(シフト表!K:K,$A12,シフト表!$A:$A,"&gt;=1")</f>
        <v>0</v>
      </c>
      <c r="M12" s="120">
        <f>COUNTIFS(シフト表!L:L,$A12,シフト表!$A:$A,"&gt;=1")</f>
        <v>0</v>
      </c>
      <c r="N12" s="120">
        <f>COUNTIFS(シフト表!M:M,$A12,シフト表!$A:$A,"&gt;=1")</f>
        <v>0</v>
      </c>
      <c r="O12" s="120">
        <f>COUNTIFS(シフト表!N:N,$A12,シフト表!$A:$A,"&gt;=1")</f>
        <v>0</v>
      </c>
      <c r="P12" s="120">
        <f>COUNTIFS(シフト表!O:O,$A12,シフト表!$A:$A,"&gt;=1")</f>
        <v>0</v>
      </c>
      <c r="Q12" s="120">
        <f>COUNTIFS(シフト表!P:P,$A12,シフト表!$A:$A,"&gt;=1")</f>
        <v>0</v>
      </c>
      <c r="R12" s="120">
        <f>COUNTIFS(シフト表!Q:Q,$A12,シフト表!$A:$A,"&gt;=1")</f>
        <v>0</v>
      </c>
      <c r="S12" s="120">
        <f>COUNTIFS(シフト表!R:R,$A12,シフト表!$A:$A,"&gt;=1")</f>
        <v>0</v>
      </c>
      <c r="T12" s="120">
        <f>COUNTIFS(シフト表!S:S,$A12,シフト表!$A:$A,"&gt;=1")</f>
        <v>0</v>
      </c>
      <c r="U12" s="120">
        <f>COUNTIFS(シフト表!T:T,$A12,シフト表!$A:$A,"&gt;=1")</f>
        <v>0</v>
      </c>
      <c r="V12" s="120">
        <f>COUNTIFS(シフト表!U:U,$A12,シフト表!$A:$A,"&gt;=1")</f>
        <v>0</v>
      </c>
      <c r="W12" s="120">
        <f>COUNTIFS(シフト表!V:V,$A12,シフト表!$A:$A,"&gt;=1")</f>
        <v>0</v>
      </c>
      <c r="X12" s="120">
        <f>COUNTIFS(シフト表!W:W,$A12,シフト表!$A:$A,"&gt;=1")</f>
        <v>0</v>
      </c>
      <c r="Y12" s="120">
        <f>COUNTIFS(シフト表!X:X,$A12,シフト表!$A:$A,"&gt;=1")</f>
        <v>0</v>
      </c>
      <c r="Z12" s="120">
        <f>COUNTIFS(シフト表!Y:Y,$A12,シフト表!$A:$A,"&gt;=1")</f>
        <v>0</v>
      </c>
      <c r="AA12" s="120">
        <f>COUNTIFS(シフト表!Z:Z,$A12,シフト表!$A:$A,"&gt;=1")</f>
        <v>0</v>
      </c>
      <c r="AB12" s="120">
        <f>COUNTIFS(シフト表!AA:AA,$A12,シフト表!$A:$A,"&gt;=1")</f>
        <v>0</v>
      </c>
      <c r="AC12" s="120">
        <f>COUNTIFS(シフト表!AB:AB,$A12,シフト表!$A:$A,"&gt;=1")</f>
        <v>0</v>
      </c>
      <c r="AD12" s="120">
        <f>COUNTIFS(シフト表!AC:AC,$A12,シフト表!$A:$A,"&gt;=1")</f>
        <v>0</v>
      </c>
      <c r="AE12" s="120">
        <f>COUNTIFS(シフト表!AD:AD,$A12,シフト表!$A:$A,"&gt;=1")</f>
        <v>0</v>
      </c>
      <c r="AF12" s="120">
        <f>COUNTIFS(シフト表!AE:AE,$A12,シフト表!$A:$A,"&gt;=1")</f>
        <v>0</v>
      </c>
      <c r="AG12" s="120">
        <f>COUNTIFS(シフト表!AF:AF,$A12,シフト表!$A:$A,"&gt;=1")</f>
        <v>0</v>
      </c>
      <c r="AH12" s="120">
        <f>COUNTIFS(シフト表!AG:AG,$A12,シフト表!$A:$A,"&gt;=1")</f>
        <v>0</v>
      </c>
    </row>
    <row r="13" spans="1:34" ht="24" customHeight="1">
      <c r="A13" s="117" t="str">
        <v>D</v>
      </c>
      <c r="B13" s="118" t="str">
        <v>9:00-15:00</v>
      </c>
      <c r="C13" s="119">
        <v>6</v>
      </c>
      <c r="D13" s="120">
        <f>COUNTIFS(シフト表!C:C,$A13,シフト表!$A:$A,"&gt;=1")</f>
        <v>0</v>
      </c>
      <c r="E13" s="120">
        <f>COUNTIFS(シフト表!D:D,$A13,シフト表!$A:$A,"&gt;=1")</f>
        <v>0</v>
      </c>
      <c r="F13" s="120">
        <f>COUNTIFS(シフト表!E:E,$A13,シフト表!$A:$A,"&gt;=1")</f>
        <v>0</v>
      </c>
      <c r="G13" s="120">
        <f>COUNTIFS(シフト表!F:F,$A13,シフト表!$A:$A,"&gt;=1")</f>
        <v>0</v>
      </c>
      <c r="H13" s="120">
        <f>COUNTIFS(シフト表!G:G,$A13,シフト表!$A:$A,"&gt;=1")</f>
        <v>0</v>
      </c>
      <c r="I13" s="120">
        <f>COUNTIFS(シフト表!H:H,$A13,シフト表!$A:$A,"&gt;=1")</f>
        <v>0</v>
      </c>
      <c r="J13" s="120">
        <f>COUNTIFS(シフト表!I:I,$A13,シフト表!$A:$A,"&gt;=1")</f>
        <v>0</v>
      </c>
      <c r="K13" s="120">
        <f>COUNTIFS(シフト表!J:J,$A13,シフト表!$A:$A,"&gt;=1")</f>
        <v>0</v>
      </c>
      <c r="L13" s="120">
        <f>COUNTIFS(シフト表!K:K,$A13,シフト表!$A:$A,"&gt;=1")</f>
        <v>0</v>
      </c>
      <c r="M13" s="120">
        <f>COUNTIFS(シフト表!L:L,$A13,シフト表!$A:$A,"&gt;=1")</f>
        <v>0</v>
      </c>
      <c r="N13" s="120">
        <f>COUNTIFS(シフト表!M:M,$A13,シフト表!$A:$A,"&gt;=1")</f>
        <v>0</v>
      </c>
      <c r="O13" s="120">
        <f>COUNTIFS(シフト表!N:N,$A13,シフト表!$A:$A,"&gt;=1")</f>
        <v>0</v>
      </c>
      <c r="P13" s="120">
        <f>COUNTIFS(シフト表!O:O,$A13,シフト表!$A:$A,"&gt;=1")</f>
        <v>0</v>
      </c>
      <c r="Q13" s="120">
        <f>COUNTIFS(シフト表!P:P,$A13,シフト表!$A:$A,"&gt;=1")</f>
        <v>0</v>
      </c>
      <c r="R13" s="120">
        <f>COUNTIFS(シフト表!Q:Q,$A13,シフト表!$A:$A,"&gt;=1")</f>
        <v>0</v>
      </c>
      <c r="S13" s="120">
        <f>COUNTIFS(シフト表!R:R,$A13,シフト表!$A:$A,"&gt;=1")</f>
        <v>0</v>
      </c>
      <c r="T13" s="120">
        <f>COUNTIFS(シフト表!S:S,$A13,シフト表!$A:$A,"&gt;=1")</f>
        <v>0</v>
      </c>
      <c r="U13" s="120">
        <f>COUNTIFS(シフト表!T:T,$A13,シフト表!$A:$A,"&gt;=1")</f>
        <v>0</v>
      </c>
      <c r="V13" s="120">
        <f>COUNTIFS(シフト表!U:U,$A13,シフト表!$A:$A,"&gt;=1")</f>
        <v>0</v>
      </c>
      <c r="W13" s="120">
        <f>COUNTIFS(シフト表!V:V,$A13,シフト表!$A:$A,"&gt;=1")</f>
        <v>0</v>
      </c>
      <c r="X13" s="120">
        <f>COUNTIFS(シフト表!W:W,$A13,シフト表!$A:$A,"&gt;=1")</f>
        <v>0</v>
      </c>
      <c r="Y13" s="120">
        <f>COUNTIFS(シフト表!X:X,$A13,シフト表!$A:$A,"&gt;=1")</f>
        <v>0</v>
      </c>
      <c r="Z13" s="120">
        <f>COUNTIFS(シフト表!Y:Y,$A13,シフト表!$A:$A,"&gt;=1")</f>
        <v>0</v>
      </c>
      <c r="AA13" s="120">
        <f>COUNTIFS(シフト表!Z:Z,$A13,シフト表!$A:$A,"&gt;=1")</f>
        <v>0</v>
      </c>
      <c r="AB13" s="120">
        <f>COUNTIFS(シフト表!AA:AA,$A13,シフト表!$A:$A,"&gt;=1")</f>
        <v>0</v>
      </c>
      <c r="AC13" s="120">
        <f>COUNTIFS(シフト表!AB:AB,$A13,シフト表!$A:$A,"&gt;=1")</f>
        <v>0</v>
      </c>
      <c r="AD13" s="120">
        <f>COUNTIFS(シフト表!AC:AC,$A13,シフト表!$A:$A,"&gt;=1")</f>
        <v>0</v>
      </c>
      <c r="AE13" s="120">
        <f>COUNTIFS(シフト表!AD:AD,$A13,シフト表!$A:$A,"&gt;=1")</f>
        <v>0</v>
      </c>
      <c r="AF13" s="120">
        <f>COUNTIFS(シフト表!AE:AE,$A13,シフト表!$A:$A,"&gt;=1")</f>
        <v>0</v>
      </c>
      <c r="AG13" s="120">
        <f>COUNTIFS(シフト表!AF:AF,$A13,シフト表!$A:$A,"&gt;=1")</f>
        <v>0</v>
      </c>
      <c r="AH13" s="120">
        <f>COUNTIFS(シフト表!AG:AG,$A13,シフト表!$A:$A,"&gt;=1")</f>
        <v>0</v>
      </c>
    </row>
    <row r="14" spans="1:34" ht="24" customHeight="1">
      <c r="A14" s="117" t="str">
        <v>E</v>
      </c>
      <c r="B14" s="118" t="str">
        <v>10:00-16:00</v>
      </c>
      <c r="C14" s="119">
        <v>6</v>
      </c>
      <c r="D14" s="120">
        <f>COUNTIFS(シフト表!C:C,$A14,シフト表!$A:$A,"&gt;=1")</f>
        <v>1</v>
      </c>
      <c r="E14" s="120">
        <f>COUNTIFS(シフト表!D:D,$A14,シフト表!$A:$A,"&gt;=1")</f>
        <v>0</v>
      </c>
      <c r="F14" s="120">
        <f>COUNTIFS(シフト表!E:E,$A14,シフト表!$A:$A,"&gt;=1")</f>
        <v>0</v>
      </c>
      <c r="G14" s="120">
        <f>COUNTIFS(シフト表!F:F,$A14,シフト表!$A:$A,"&gt;=1")</f>
        <v>0</v>
      </c>
      <c r="H14" s="120">
        <f>COUNTIFS(シフト表!G:G,$A14,シフト表!$A:$A,"&gt;=1")</f>
        <v>0</v>
      </c>
      <c r="I14" s="120">
        <f>COUNTIFS(シフト表!H:H,$A14,シフト表!$A:$A,"&gt;=1")</f>
        <v>0</v>
      </c>
      <c r="J14" s="120">
        <f>COUNTIFS(シフト表!I:I,$A14,シフト表!$A:$A,"&gt;=1")</f>
        <v>0</v>
      </c>
      <c r="K14" s="120">
        <f>COUNTIFS(シフト表!J:J,$A14,シフト表!$A:$A,"&gt;=1")</f>
        <v>0</v>
      </c>
      <c r="L14" s="120">
        <f>COUNTIFS(シフト表!K:K,$A14,シフト表!$A:$A,"&gt;=1")</f>
        <v>0</v>
      </c>
      <c r="M14" s="120">
        <f>COUNTIFS(シフト表!L:L,$A14,シフト表!$A:$A,"&gt;=1")</f>
        <v>0</v>
      </c>
      <c r="N14" s="120">
        <f>COUNTIFS(シフト表!M:M,$A14,シフト表!$A:$A,"&gt;=1")</f>
        <v>0</v>
      </c>
      <c r="O14" s="120">
        <f>COUNTIFS(シフト表!N:N,$A14,シフト表!$A:$A,"&gt;=1")</f>
        <v>0</v>
      </c>
      <c r="P14" s="120">
        <f>COUNTIFS(シフト表!O:O,$A14,シフト表!$A:$A,"&gt;=1")</f>
        <v>0</v>
      </c>
      <c r="Q14" s="120">
        <f>COUNTIFS(シフト表!P:P,$A14,シフト表!$A:$A,"&gt;=1")</f>
        <v>0</v>
      </c>
      <c r="R14" s="120">
        <f>COUNTIFS(シフト表!Q:Q,$A14,シフト表!$A:$A,"&gt;=1")</f>
        <v>0</v>
      </c>
      <c r="S14" s="120">
        <f>COUNTIFS(シフト表!R:R,$A14,シフト表!$A:$A,"&gt;=1")</f>
        <v>0</v>
      </c>
      <c r="T14" s="120">
        <f>COUNTIFS(シフト表!S:S,$A14,シフト表!$A:$A,"&gt;=1")</f>
        <v>0</v>
      </c>
      <c r="U14" s="120">
        <f>COUNTIFS(シフト表!T:T,$A14,シフト表!$A:$A,"&gt;=1")</f>
        <v>0</v>
      </c>
      <c r="V14" s="120">
        <f>COUNTIFS(シフト表!U:U,$A14,シフト表!$A:$A,"&gt;=1")</f>
        <v>0</v>
      </c>
      <c r="W14" s="120">
        <f>COUNTIFS(シフト表!V:V,$A14,シフト表!$A:$A,"&gt;=1")</f>
        <v>0</v>
      </c>
      <c r="X14" s="120">
        <f>COUNTIFS(シフト表!W:W,$A14,シフト表!$A:$A,"&gt;=1")</f>
        <v>0</v>
      </c>
      <c r="Y14" s="120">
        <f>COUNTIFS(シフト表!X:X,$A14,シフト表!$A:$A,"&gt;=1")</f>
        <v>0</v>
      </c>
      <c r="Z14" s="120">
        <f>COUNTIFS(シフト表!Y:Y,$A14,シフト表!$A:$A,"&gt;=1")</f>
        <v>0</v>
      </c>
      <c r="AA14" s="120">
        <f>COUNTIFS(シフト表!Z:Z,$A14,シフト表!$A:$A,"&gt;=1")</f>
        <v>0</v>
      </c>
      <c r="AB14" s="120">
        <f>COUNTIFS(シフト表!AA:AA,$A14,シフト表!$A:$A,"&gt;=1")</f>
        <v>0</v>
      </c>
      <c r="AC14" s="120">
        <f>COUNTIFS(シフト表!AB:AB,$A14,シフト表!$A:$A,"&gt;=1")</f>
        <v>0</v>
      </c>
      <c r="AD14" s="120">
        <f>COUNTIFS(シフト表!AC:AC,$A14,シフト表!$A:$A,"&gt;=1")</f>
        <v>0</v>
      </c>
      <c r="AE14" s="120">
        <f>COUNTIFS(シフト表!AD:AD,$A14,シフト表!$A:$A,"&gt;=1")</f>
        <v>0</v>
      </c>
      <c r="AF14" s="120">
        <f>COUNTIFS(シフト表!AE:AE,$A14,シフト表!$A:$A,"&gt;=1")</f>
        <v>0</v>
      </c>
      <c r="AG14" s="120">
        <f>COUNTIFS(シフト表!AF:AF,$A14,シフト表!$A:$A,"&gt;=1")</f>
        <v>0</v>
      </c>
      <c r="AH14" s="120">
        <f>COUNTIFS(シフト表!AG:AG,$A14,シフト表!$A:$A,"&gt;=1")</f>
        <v>0</v>
      </c>
    </row>
    <row r="15" spans="1:34" ht="24" customHeight="1">
      <c r="A15" s="117" t="str">
        <v>F</v>
      </c>
      <c r="B15" s="118" t="str">
        <v>11:00-15:00</v>
      </c>
      <c r="C15" s="119">
        <v>4</v>
      </c>
      <c r="D15" s="120">
        <f>COUNTIFS(シフト表!C:C,$A15,シフト表!$A:$A,"&gt;=1")</f>
        <v>0</v>
      </c>
      <c r="E15" s="120">
        <f>COUNTIFS(シフト表!D:D,$A15,シフト表!$A:$A,"&gt;=1")</f>
        <v>0</v>
      </c>
      <c r="F15" s="120">
        <f>COUNTIFS(シフト表!E:E,$A15,シフト表!$A:$A,"&gt;=1")</f>
        <v>0</v>
      </c>
      <c r="G15" s="120">
        <f>COUNTIFS(シフト表!F:F,$A15,シフト表!$A:$A,"&gt;=1")</f>
        <v>0</v>
      </c>
      <c r="H15" s="120">
        <f>COUNTIFS(シフト表!G:G,$A15,シフト表!$A:$A,"&gt;=1")</f>
        <v>0</v>
      </c>
      <c r="I15" s="120">
        <f>COUNTIFS(シフト表!H:H,$A15,シフト表!$A:$A,"&gt;=1")</f>
        <v>0</v>
      </c>
      <c r="J15" s="120">
        <f>COUNTIFS(シフト表!I:I,$A15,シフト表!$A:$A,"&gt;=1")</f>
        <v>0</v>
      </c>
      <c r="K15" s="120">
        <f>COUNTIFS(シフト表!J:J,$A15,シフト表!$A:$A,"&gt;=1")</f>
        <v>0</v>
      </c>
      <c r="L15" s="120">
        <f>COUNTIFS(シフト表!K:K,$A15,シフト表!$A:$A,"&gt;=1")</f>
        <v>0</v>
      </c>
      <c r="M15" s="120">
        <f>COUNTIFS(シフト表!L:L,$A15,シフト表!$A:$A,"&gt;=1")</f>
        <v>0</v>
      </c>
      <c r="N15" s="120">
        <f>COUNTIFS(シフト表!M:M,$A15,シフト表!$A:$A,"&gt;=1")</f>
        <v>0</v>
      </c>
      <c r="O15" s="120">
        <f>COUNTIFS(シフト表!N:N,$A15,シフト表!$A:$A,"&gt;=1")</f>
        <v>0</v>
      </c>
      <c r="P15" s="120">
        <f>COUNTIFS(シフト表!O:O,$A15,シフト表!$A:$A,"&gt;=1")</f>
        <v>0</v>
      </c>
      <c r="Q15" s="120">
        <f>COUNTIFS(シフト表!P:P,$A15,シフト表!$A:$A,"&gt;=1")</f>
        <v>0</v>
      </c>
      <c r="R15" s="120">
        <f>COUNTIFS(シフト表!Q:Q,$A15,シフト表!$A:$A,"&gt;=1")</f>
        <v>0</v>
      </c>
      <c r="S15" s="120">
        <f>COUNTIFS(シフト表!R:R,$A15,シフト表!$A:$A,"&gt;=1")</f>
        <v>0</v>
      </c>
      <c r="T15" s="120">
        <f>COUNTIFS(シフト表!S:S,$A15,シフト表!$A:$A,"&gt;=1")</f>
        <v>0</v>
      </c>
      <c r="U15" s="120">
        <f>COUNTIFS(シフト表!T:T,$A15,シフト表!$A:$A,"&gt;=1")</f>
        <v>0</v>
      </c>
      <c r="V15" s="120">
        <f>COUNTIFS(シフト表!U:U,$A15,シフト表!$A:$A,"&gt;=1")</f>
        <v>0</v>
      </c>
      <c r="W15" s="120">
        <f>COUNTIFS(シフト表!V:V,$A15,シフト表!$A:$A,"&gt;=1")</f>
        <v>0</v>
      </c>
      <c r="X15" s="120">
        <f>COUNTIFS(シフト表!W:W,$A15,シフト表!$A:$A,"&gt;=1")</f>
        <v>0</v>
      </c>
      <c r="Y15" s="120">
        <f>COUNTIFS(シフト表!X:X,$A15,シフト表!$A:$A,"&gt;=1")</f>
        <v>0</v>
      </c>
      <c r="Z15" s="120">
        <f>COUNTIFS(シフト表!Y:Y,$A15,シフト表!$A:$A,"&gt;=1")</f>
        <v>0</v>
      </c>
      <c r="AA15" s="120">
        <f>COUNTIFS(シフト表!Z:Z,$A15,シフト表!$A:$A,"&gt;=1")</f>
        <v>0</v>
      </c>
      <c r="AB15" s="120">
        <f>COUNTIFS(シフト表!AA:AA,$A15,シフト表!$A:$A,"&gt;=1")</f>
        <v>0</v>
      </c>
      <c r="AC15" s="120">
        <f>COUNTIFS(シフト表!AB:AB,$A15,シフト表!$A:$A,"&gt;=1")</f>
        <v>0</v>
      </c>
      <c r="AD15" s="120">
        <f>COUNTIFS(シフト表!AC:AC,$A15,シフト表!$A:$A,"&gt;=1")</f>
        <v>0</v>
      </c>
      <c r="AE15" s="120">
        <f>COUNTIFS(シフト表!AD:AD,$A15,シフト表!$A:$A,"&gt;=1")</f>
        <v>0</v>
      </c>
      <c r="AF15" s="120">
        <f>COUNTIFS(シフト表!AE:AE,$A15,シフト表!$A:$A,"&gt;=1")</f>
        <v>0</v>
      </c>
      <c r="AG15" s="120">
        <f>COUNTIFS(シフト表!AF:AF,$A15,シフト表!$A:$A,"&gt;=1")</f>
        <v>0</v>
      </c>
      <c r="AH15" s="120">
        <f>COUNTIFS(シフト表!AG:AG,$A15,シフト表!$A:$A,"&gt;=1")</f>
        <v>0</v>
      </c>
    </row>
    <row r="16" spans="1:34" ht="24" customHeight="1">
      <c r="A16" s="117" t="str">
        <v>G</v>
      </c>
      <c r="B16" s="118" t="str">
        <v>21:00-24:00</v>
      </c>
      <c r="C16" s="119">
        <v>10</v>
      </c>
      <c r="D16" s="120">
        <f>COUNTIFS(シフト表!C:C,$A16,シフト表!$A:$A,"&gt;=1")</f>
        <v>1</v>
      </c>
      <c r="E16" s="120">
        <f>COUNTIFS(シフト表!D:D,$A16,シフト表!$A:$A,"&gt;=1")</f>
        <v>0</v>
      </c>
      <c r="F16" s="120">
        <f>COUNTIFS(シフト表!E:E,$A16,シフト表!$A:$A,"&gt;=1")</f>
        <v>0</v>
      </c>
      <c r="G16" s="120">
        <f>COUNTIFS(シフト表!F:F,$A16,シフト表!$A:$A,"&gt;=1")</f>
        <v>0</v>
      </c>
      <c r="H16" s="120">
        <f>COUNTIFS(シフト表!G:G,$A16,シフト表!$A:$A,"&gt;=1")</f>
        <v>0</v>
      </c>
      <c r="I16" s="120">
        <f>COUNTIFS(シフト表!H:H,$A16,シフト表!$A:$A,"&gt;=1")</f>
        <v>0</v>
      </c>
      <c r="J16" s="120">
        <f>COUNTIFS(シフト表!I:I,$A16,シフト表!$A:$A,"&gt;=1")</f>
        <v>0</v>
      </c>
      <c r="K16" s="120">
        <f>COUNTIFS(シフト表!J:J,$A16,シフト表!$A:$A,"&gt;=1")</f>
        <v>0</v>
      </c>
      <c r="L16" s="120">
        <f>COUNTIFS(シフト表!K:K,$A16,シフト表!$A:$A,"&gt;=1")</f>
        <v>0</v>
      </c>
      <c r="M16" s="120">
        <f>COUNTIFS(シフト表!L:L,$A16,シフト表!$A:$A,"&gt;=1")</f>
        <v>0</v>
      </c>
      <c r="N16" s="120">
        <f>COUNTIFS(シフト表!M:M,$A16,シフト表!$A:$A,"&gt;=1")</f>
        <v>0</v>
      </c>
      <c r="O16" s="120">
        <f>COUNTIFS(シフト表!N:N,$A16,シフト表!$A:$A,"&gt;=1")</f>
        <v>0</v>
      </c>
      <c r="P16" s="120">
        <f>COUNTIFS(シフト表!O:O,$A16,シフト表!$A:$A,"&gt;=1")</f>
        <v>0</v>
      </c>
      <c r="Q16" s="120">
        <f>COUNTIFS(シフト表!P:P,$A16,シフト表!$A:$A,"&gt;=1")</f>
        <v>0</v>
      </c>
      <c r="R16" s="120">
        <f>COUNTIFS(シフト表!Q:Q,$A16,シフト表!$A:$A,"&gt;=1")</f>
        <v>0</v>
      </c>
      <c r="S16" s="120">
        <f>COUNTIFS(シフト表!R:R,$A16,シフト表!$A:$A,"&gt;=1")</f>
        <v>0</v>
      </c>
      <c r="T16" s="120">
        <f>COUNTIFS(シフト表!S:S,$A16,シフト表!$A:$A,"&gt;=1")</f>
        <v>0</v>
      </c>
      <c r="U16" s="120">
        <f>COUNTIFS(シフト表!T:T,$A16,シフト表!$A:$A,"&gt;=1")</f>
        <v>0</v>
      </c>
      <c r="V16" s="120">
        <f>COUNTIFS(シフト表!U:U,$A16,シフト表!$A:$A,"&gt;=1")</f>
        <v>0</v>
      </c>
      <c r="W16" s="120">
        <f>COUNTIFS(シフト表!V:V,$A16,シフト表!$A:$A,"&gt;=1")</f>
        <v>0</v>
      </c>
      <c r="X16" s="120">
        <f>COUNTIFS(シフト表!W:W,$A16,シフト表!$A:$A,"&gt;=1")</f>
        <v>0</v>
      </c>
      <c r="Y16" s="120">
        <f>COUNTIFS(シフト表!X:X,$A16,シフト表!$A:$A,"&gt;=1")</f>
        <v>0</v>
      </c>
      <c r="Z16" s="120">
        <f>COUNTIFS(シフト表!Y:Y,$A16,シフト表!$A:$A,"&gt;=1")</f>
        <v>0</v>
      </c>
      <c r="AA16" s="120">
        <f>COUNTIFS(シフト表!Z:Z,$A16,シフト表!$A:$A,"&gt;=1")</f>
        <v>0</v>
      </c>
      <c r="AB16" s="120">
        <f>COUNTIFS(シフト表!AA:AA,$A16,シフト表!$A:$A,"&gt;=1")</f>
        <v>0</v>
      </c>
      <c r="AC16" s="120">
        <f>COUNTIFS(シフト表!AB:AB,$A16,シフト表!$A:$A,"&gt;=1")</f>
        <v>0</v>
      </c>
      <c r="AD16" s="120">
        <f>COUNTIFS(シフト表!AC:AC,$A16,シフト表!$A:$A,"&gt;=1")</f>
        <v>0</v>
      </c>
      <c r="AE16" s="120">
        <f>COUNTIFS(シフト表!AD:AD,$A16,シフト表!$A:$A,"&gt;=1")</f>
        <v>0</v>
      </c>
      <c r="AF16" s="120">
        <f>COUNTIFS(シフト表!AE:AE,$A16,シフト表!$A:$A,"&gt;=1")</f>
        <v>0</v>
      </c>
      <c r="AG16" s="120">
        <f>COUNTIFS(シフト表!AF:AF,$A16,シフト表!$A:$A,"&gt;=1")</f>
        <v>0</v>
      </c>
      <c r="AH16" s="120">
        <f>COUNTIFS(シフト表!AG:AG,$A16,シフト表!$A:$A,"&gt;=1")</f>
        <v>0</v>
      </c>
    </row>
    <row r="17" spans="1:34" ht="24" customHeight="1">
      <c r="A17" s="117" t="str">
        <v>H</v>
      </c>
      <c r="B17" s="118" t="str">
        <v>22:00-24:00</v>
      </c>
      <c r="C17" s="119">
        <v>2</v>
      </c>
      <c r="D17" s="120">
        <f>COUNTIFS(シフト表!C:C,$A17,シフト表!$A:$A,"&gt;=1")</f>
        <v>1</v>
      </c>
      <c r="E17" s="120">
        <f>COUNTIFS(シフト表!D:D,$A17,シフト表!$A:$A,"&gt;=1")</f>
        <v>0</v>
      </c>
      <c r="F17" s="120">
        <f>COUNTIFS(シフト表!E:E,$A17,シフト表!$A:$A,"&gt;=1")</f>
        <v>0</v>
      </c>
      <c r="G17" s="120">
        <f>COUNTIFS(シフト表!F:F,$A17,シフト表!$A:$A,"&gt;=1")</f>
        <v>0</v>
      </c>
      <c r="H17" s="120">
        <f>COUNTIFS(シフト表!G:G,$A17,シフト表!$A:$A,"&gt;=1")</f>
        <v>0</v>
      </c>
      <c r="I17" s="120">
        <f>COUNTIFS(シフト表!H:H,$A17,シフト表!$A:$A,"&gt;=1")</f>
        <v>0</v>
      </c>
      <c r="J17" s="120">
        <f>COUNTIFS(シフト表!I:I,$A17,シフト表!$A:$A,"&gt;=1")</f>
        <v>0</v>
      </c>
      <c r="K17" s="120">
        <f>COUNTIFS(シフト表!J:J,$A17,シフト表!$A:$A,"&gt;=1")</f>
        <v>0</v>
      </c>
      <c r="L17" s="120">
        <f>COUNTIFS(シフト表!K:K,$A17,シフト表!$A:$A,"&gt;=1")</f>
        <v>0</v>
      </c>
      <c r="M17" s="120">
        <f>COUNTIFS(シフト表!L:L,$A17,シフト表!$A:$A,"&gt;=1")</f>
        <v>0</v>
      </c>
      <c r="N17" s="120">
        <f>COUNTIFS(シフト表!M:M,$A17,シフト表!$A:$A,"&gt;=1")</f>
        <v>0</v>
      </c>
      <c r="O17" s="120">
        <f>COUNTIFS(シフト表!N:N,$A17,シフト表!$A:$A,"&gt;=1")</f>
        <v>0</v>
      </c>
      <c r="P17" s="120">
        <f>COUNTIFS(シフト表!O:O,$A17,シフト表!$A:$A,"&gt;=1")</f>
        <v>0</v>
      </c>
      <c r="Q17" s="120">
        <f>COUNTIFS(シフト表!P:P,$A17,シフト表!$A:$A,"&gt;=1")</f>
        <v>0</v>
      </c>
      <c r="R17" s="120">
        <f>COUNTIFS(シフト表!Q:Q,$A17,シフト表!$A:$A,"&gt;=1")</f>
        <v>0</v>
      </c>
      <c r="S17" s="120">
        <f>COUNTIFS(シフト表!R:R,$A17,シフト表!$A:$A,"&gt;=1")</f>
        <v>0</v>
      </c>
      <c r="T17" s="120">
        <f>COUNTIFS(シフト表!S:S,$A17,シフト表!$A:$A,"&gt;=1")</f>
        <v>0</v>
      </c>
      <c r="U17" s="120">
        <f>COUNTIFS(シフト表!T:T,$A17,シフト表!$A:$A,"&gt;=1")</f>
        <v>0</v>
      </c>
      <c r="V17" s="120">
        <f>COUNTIFS(シフト表!U:U,$A17,シフト表!$A:$A,"&gt;=1")</f>
        <v>0</v>
      </c>
      <c r="W17" s="120">
        <f>COUNTIFS(シフト表!V:V,$A17,シフト表!$A:$A,"&gt;=1")</f>
        <v>0</v>
      </c>
      <c r="X17" s="120">
        <f>COUNTIFS(シフト表!W:W,$A17,シフト表!$A:$A,"&gt;=1")</f>
        <v>0</v>
      </c>
      <c r="Y17" s="120">
        <f>COUNTIFS(シフト表!X:X,$A17,シフト表!$A:$A,"&gt;=1")</f>
        <v>0</v>
      </c>
      <c r="Z17" s="120">
        <f>COUNTIFS(シフト表!Y:Y,$A17,シフト表!$A:$A,"&gt;=1")</f>
        <v>0</v>
      </c>
      <c r="AA17" s="120">
        <f>COUNTIFS(シフト表!Z:Z,$A17,シフト表!$A:$A,"&gt;=1")</f>
        <v>0</v>
      </c>
      <c r="AB17" s="120">
        <f>COUNTIFS(シフト表!AA:AA,$A17,シフト表!$A:$A,"&gt;=1")</f>
        <v>0</v>
      </c>
      <c r="AC17" s="120">
        <f>COUNTIFS(シフト表!AB:AB,$A17,シフト表!$A:$A,"&gt;=1")</f>
        <v>0</v>
      </c>
      <c r="AD17" s="120">
        <f>COUNTIFS(シフト表!AC:AC,$A17,シフト表!$A:$A,"&gt;=1")</f>
        <v>0</v>
      </c>
      <c r="AE17" s="120">
        <f>COUNTIFS(シフト表!AD:AD,$A17,シフト表!$A:$A,"&gt;=1")</f>
        <v>0</v>
      </c>
      <c r="AF17" s="120">
        <f>COUNTIFS(シフト表!AE:AE,$A17,シフト表!$A:$A,"&gt;=1")</f>
        <v>0</v>
      </c>
      <c r="AG17" s="120">
        <f>COUNTIFS(シフト表!AF:AF,$A17,シフト表!$A:$A,"&gt;=1")</f>
        <v>0</v>
      </c>
      <c r="AH17" s="120">
        <f>COUNTIFS(シフト表!AG:AG,$A17,シフト表!$A:$A,"&gt;=1")</f>
        <v>0</v>
      </c>
    </row>
    <row r="18" spans="1:34" ht="24" customHeight="1">
      <c r="A18" s="117" t="str">
        <v>L</v>
      </c>
      <c r="B18" s="118" t="str">
        <v>21:00-24:00</v>
      </c>
      <c r="C18" s="119">
        <v>3</v>
      </c>
      <c r="D18" s="120">
        <f>COUNTIFS(シフト表!C:C,$A18,シフト表!$A:$A,"&gt;=1")</f>
        <v>0</v>
      </c>
      <c r="E18" s="120">
        <f>COUNTIFS(シフト表!D:D,$A18,シフト表!$A:$A,"&gt;=1")</f>
        <v>0</v>
      </c>
      <c r="F18" s="120">
        <f>COUNTIFS(シフト表!E:E,$A18,シフト表!$A:$A,"&gt;=1")</f>
        <v>0</v>
      </c>
      <c r="G18" s="120">
        <f>COUNTIFS(シフト表!F:F,$A18,シフト表!$A:$A,"&gt;=1")</f>
        <v>0</v>
      </c>
      <c r="H18" s="120">
        <f>COUNTIFS(シフト表!G:G,$A18,シフト表!$A:$A,"&gt;=1")</f>
        <v>0</v>
      </c>
      <c r="I18" s="120">
        <f>COUNTIFS(シフト表!H:H,$A18,シフト表!$A:$A,"&gt;=1")</f>
        <v>0</v>
      </c>
      <c r="J18" s="120">
        <f>COUNTIFS(シフト表!I:I,$A18,シフト表!$A:$A,"&gt;=1")</f>
        <v>0</v>
      </c>
      <c r="K18" s="120">
        <f>COUNTIFS(シフト表!J:J,$A18,シフト表!$A:$A,"&gt;=1")</f>
        <v>0</v>
      </c>
      <c r="L18" s="120">
        <f>COUNTIFS(シフト表!K:K,$A18,シフト表!$A:$A,"&gt;=1")</f>
        <v>0</v>
      </c>
      <c r="M18" s="120">
        <f>COUNTIFS(シフト表!L:L,$A18,シフト表!$A:$A,"&gt;=1")</f>
        <v>0</v>
      </c>
      <c r="N18" s="120">
        <f>COUNTIFS(シフト表!M:M,$A18,シフト表!$A:$A,"&gt;=1")</f>
        <v>0</v>
      </c>
      <c r="O18" s="120">
        <f>COUNTIFS(シフト表!N:N,$A18,シフト表!$A:$A,"&gt;=1")</f>
        <v>0</v>
      </c>
      <c r="P18" s="120">
        <f>COUNTIFS(シフト表!O:O,$A18,シフト表!$A:$A,"&gt;=1")</f>
        <v>0</v>
      </c>
      <c r="Q18" s="120">
        <f>COUNTIFS(シフト表!P:P,$A18,シフト表!$A:$A,"&gt;=1")</f>
        <v>0</v>
      </c>
      <c r="R18" s="120">
        <f>COUNTIFS(シフト表!Q:Q,$A18,シフト表!$A:$A,"&gt;=1")</f>
        <v>0</v>
      </c>
      <c r="S18" s="120">
        <f>COUNTIFS(シフト表!R:R,$A18,シフト表!$A:$A,"&gt;=1")</f>
        <v>0</v>
      </c>
      <c r="T18" s="120">
        <f>COUNTIFS(シフト表!S:S,$A18,シフト表!$A:$A,"&gt;=1")</f>
        <v>0</v>
      </c>
      <c r="U18" s="120">
        <f>COUNTIFS(シフト表!T:T,$A18,シフト表!$A:$A,"&gt;=1")</f>
        <v>0</v>
      </c>
      <c r="V18" s="120">
        <f>COUNTIFS(シフト表!U:U,$A18,シフト表!$A:$A,"&gt;=1")</f>
        <v>0</v>
      </c>
      <c r="W18" s="120">
        <f>COUNTIFS(シフト表!V:V,$A18,シフト表!$A:$A,"&gt;=1")</f>
        <v>0</v>
      </c>
      <c r="X18" s="120">
        <f>COUNTIFS(シフト表!W:W,$A18,シフト表!$A:$A,"&gt;=1")</f>
        <v>0</v>
      </c>
      <c r="Y18" s="120">
        <f>COUNTIFS(シフト表!X:X,$A18,シフト表!$A:$A,"&gt;=1")</f>
        <v>0</v>
      </c>
      <c r="Z18" s="120">
        <f>COUNTIFS(シフト表!Y:Y,$A18,シフト表!$A:$A,"&gt;=1")</f>
        <v>0</v>
      </c>
      <c r="AA18" s="120">
        <f>COUNTIFS(シフト表!Z:Z,$A18,シフト表!$A:$A,"&gt;=1")</f>
        <v>0</v>
      </c>
      <c r="AB18" s="120">
        <f>COUNTIFS(シフト表!AA:AA,$A18,シフト表!$A:$A,"&gt;=1")</f>
        <v>0</v>
      </c>
      <c r="AC18" s="120">
        <f>COUNTIFS(シフト表!AB:AB,$A18,シフト表!$A:$A,"&gt;=1")</f>
        <v>0</v>
      </c>
      <c r="AD18" s="120">
        <f>COUNTIFS(シフト表!AC:AC,$A18,シフト表!$A:$A,"&gt;=1")</f>
        <v>0</v>
      </c>
      <c r="AE18" s="120">
        <f>COUNTIFS(シフト表!AD:AD,$A18,シフト表!$A:$A,"&gt;=1")</f>
        <v>0</v>
      </c>
      <c r="AF18" s="120">
        <f>COUNTIFS(シフト表!AE:AE,$A18,シフト表!$A:$A,"&gt;=1")</f>
        <v>0</v>
      </c>
      <c r="AG18" s="120">
        <f>COUNTIFS(シフト表!AF:AF,$A18,シフト表!$A:$A,"&gt;=1")</f>
        <v>0</v>
      </c>
      <c r="AH18" s="120">
        <f>COUNTIFS(シフト表!AG:AG,$A18,シフト表!$A:$A,"&gt;=1")</f>
        <v>0</v>
      </c>
    </row>
    <row r="19" spans="1:34" ht="24" customHeight="1">
      <c r="A19" s="117" t="str">
        <v>M</v>
      </c>
      <c r="B19" s="118" t="str">
        <v/>
      </c>
      <c r="C19" s="119">
        <v>0</v>
      </c>
      <c r="D19" s="120">
        <f>COUNTIFS(シフト表!C:C,$A19,シフト表!$A:$A,"&gt;=1")</f>
        <v>0</v>
      </c>
      <c r="E19" s="120">
        <f>COUNTIFS(シフト表!D:D,$A19,シフト表!$A:$A,"&gt;=1")</f>
        <v>0</v>
      </c>
      <c r="F19" s="120">
        <f>COUNTIFS(シフト表!E:E,$A19,シフト表!$A:$A,"&gt;=1")</f>
        <v>0</v>
      </c>
      <c r="G19" s="120">
        <f>COUNTIFS(シフト表!F:F,$A19,シフト表!$A:$A,"&gt;=1")</f>
        <v>0</v>
      </c>
      <c r="H19" s="120">
        <f>COUNTIFS(シフト表!G:G,$A19,シフト表!$A:$A,"&gt;=1")</f>
        <v>0</v>
      </c>
      <c r="I19" s="120">
        <f>COUNTIFS(シフト表!H:H,$A19,シフト表!$A:$A,"&gt;=1")</f>
        <v>0</v>
      </c>
      <c r="J19" s="120">
        <f>COUNTIFS(シフト表!I:I,$A19,シフト表!$A:$A,"&gt;=1")</f>
        <v>0</v>
      </c>
      <c r="K19" s="120">
        <f>COUNTIFS(シフト表!J:J,$A19,シフト表!$A:$A,"&gt;=1")</f>
        <v>0</v>
      </c>
      <c r="L19" s="120">
        <f>COUNTIFS(シフト表!K:K,$A19,シフト表!$A:$A,"&gt;=1")</f>
        <v>0</v>
      </c>
      <c r="M19" s="120">
        <f>COUNTIFS(シフト表!L:L,$A19,シフト表!$A:$A,"&gt;=1")</f>
        <v>0</v>
      </c>
      <c r="N19" s="120">
        <f>COUNTIFS(シフト表!M:M,$A19,シフト表!$A:$A,"&gt;=1")</f>
        <v>0</v>
      </c>
      <c r="O19" s="120">
        <f>COUNTIFS(シフト表!N:N,$A19,シフト表!$A:$A,"&gt;=1")</f>
        <v>0</v>
      </c>
      <c r="P19" s="120">
        <f>COUNTIFS(シフト表!O:O,$A19,シフト表!$A:$A,"&gt;=1")</f>
        <v>0</v>
      </c>
      <c r="Q19" s="120">
        <f>COUNTIFS(シフト表!P:P,$A19,シフト表!$A:$A,"&gt;=1")</f>
        <v>0</v>
      </c>
      <c r="R19" s="120">
        <f>COUNTIFS(シフト表!Q:Q,$A19,シフト表!$A:$A,"&gt;=1")</f>
        <v>0</v>
      </c>
      <c r="S19" s="120">
        <f>COUNTIFS(シフト表!R:R,$A19,シフト表!$A:$A,"&gt;=1")</f>
        <v>0</v>
      </c>
      <c r="T19" s="120">
        <f>COUNTIFS(シフト表!S:S,$A19,シフト表!$A:$A,"&gt;=1")</f>
        <v>0</v>
      </c>
      <c r="U19" s="120">
        <f>COUNTIFS(シフト表!T:T,$A19,シフト表!$A:$A,"&gt;=1")</f>
        <v>0</v>
      </c>
      <c r="V19" s="120">
        <f>COUNTIFS(シフト表!U:U,$A19,シフト表!$A:$A,"&gt;=1")</f>
        <v>0</v>
      </c>
      <c r="W19" s="120">
        <f>COUNTIFS(シフト表!V:V,$A19,シフト表!$A:$A,"&gt;=1")</f>
        <v>0</v>
      </c>
      <c r="X19" s="120">
        <f>COUNTIFS(シフト表!W:W,$A19,シフト表!$A:$A,"&gt;=1")</f>
        <v>0</v>
      </c>
      <c r="Y19" s="120">
        <f>COUNTIFS(シフト表!X:X,$A19,シフト表!$A:$A,"&gt;=1")</f>
        <v>0</v>
      </c>
      <c r="Z19" s="120">
        <f>COUNTIFS(シフト表!Y:Y,$A19,シフト表!$A:$A,"&gt;=1")</f>
        <v>0</v>
      </c>
      <c r="AA19" s="120">
        <f>COUNTIFS(シフト表!Z:Z,$A19,シフト表!$A:$A,"&gt;=1")</f>
        <v>0</v>
      </c>
      <c r="AB19" s="120">
        <f>COUNTIFS(シフト表!AA:AA,$A19,シフト表!$A:$A,"&gt;=1")</f>
        <v>0</v>
      </c>
      <c r="AC19" s="120">
        <f>COUNTIFS(シフト表!AB:AB,$A19,シフト表!$A:$A,"&gt;=1")</f>
        <v>0</v>
      </c>
      <c r="AD19" s="120">
        <f>COUNTIFS(シフト表!AC:AC,$A19,シフト表!$A:$A,"&gt;=1")</f>
        <v>0</v>
      </c>
      <c r="AE19" s="120">
        <f>COUNTIFS(シフト表!AD:AD,$A19,シフト表!$A:$A,"&gt;=1")</f>
        <v>0</v>
      </c>
      <c r="AF19" s="120">
        <f>COUNTIFS(シフト表!AE:AE,$A19,シフト表!$A:$A,"&gt;=1")</f>
        <v>0</v>
      </c>
      <c r="AG19" s="120">
        <f>COUNTIFS(シフト表!AF:AF,$A19,シフト表!$A:$A,"&gt;=1")</f>
        <v>0</v>
      </c>
      <c r="AH19" s="120">
        <f>COUNTIFS(シフト表!AG:AG,$A19,シフト表!$A:$A,"&gt;=1")</f>
        <v>0</v>
      </c>
    </row>
    <row r="20" spans="1:34" ht="24" customHeight="1">
      <c r="A20" s="117" t="str">
        <v>N</v>
      </c>
      <c r="B20" s="118" t="str">
        <v/>
      </c>
      <c r="C20" s="119">
        <v>0</v>
      </c>
      <c r="D20" s="120">
        <f>COUNTIFS(シフト表!C:C,$A20,シフト表!$A:$A,"&gt;=1")</f>
        <v>0</v>
      </c>
      <c r="E20" s="120">
        <f>COUNTIFS(シフト表!D:D,$A20,シフト表!$A:$A,"&gt;=1")</f>
        <v>0</v>
      </c>
      <c r="F20" s="120">
        <f>COUNTIFS(シフト表!E:E,$A20,シフト表!$A:$A,"&gt;=1")</f>
        <v>0</v>
      </c>
      <c r="G20" s="120">
        <f>COUNTIFS(シフト表!F:F,$A20,シフト表!$A:$A,"&gt;=1")</f>
        <v>0</v>
      </c>
      <c r="H20" s="120">
        <f>COUNTIFS(シフト表!G:G,$A20,シフト表!$A:$A,"&gt;=1")</f>
        <v>0</v>
      </c>
      <c r="I20" s="120">
        <f>COUNTIFS(シフト表!H:H,$A20,シフト表!$A:$A,"&gt;=1")</f>
        <v>0</v>
      </c>
      <c r="J20" s="120">
        <f>COUNTIFS(シフト表!I:I,$A20,シフト表!$A:$A,"&gt;=1")</f>
        <v>0</v>
      </c>
      <c r="K20" s="120">
        <f>COUNTIFS(シフト表!J:J,$A20,シフト表!$A:$A,"&gt;=1")</f>
        <v>0</v>
      </c>
      <c r="L20" s="120">
        <f>COUNTIFS(シフト表!K:K,$A20,シフト表!$A:$A,"&gt;=1")</f>
        <v>0</v>
      </c>
      <c r="M20" s="120">
        <f>COUNTIFS(シフト表!L:L,$A20,シフト表!$A:$A,"&gt;=1")</f>
        <v>0</v>
      </c>
      <c r="N20" s="120">
        <f>COUNTIFS(シフト表!M:M,$A20,シフト表!$A:$A,"&gt;=1")</f>
        <v>0</v>
      </c>
      <c r="O20" s="120">
        <f>COUNTIFS(シフト表!N:N,$A20,シフト表!$A:$A,"&gt;=1")</f>
        <v>0</v>
      </c>
      <c r="P20" s="120">
        <f>COUNTIFS(シフト表!O:O,$A20,シフト表!$A:$A,"&gt;=1")</f>
        <v>0</v>
      </c>
      <c r="Q20" s="120">
        <f>COUNTIFS(シフト表!P:P,$A20,シフト表!$A:$A,"&gt;=1")</f>
        <v>0</v>
      </c>
      <c r="R20" s="120">
        <f>COUNTIFS(シフト表!Q:Q,$A20,シフト表!$A:$A,"&gt;=1")</f>
        <v>0</v>
      </c>
      <c r="S20" s="120">
        <f>COUNTIFS(シフト表!R:R,$A20,シフト表!$A:$A,"&gt;=1")</f>
        <v>0</v>
      </c>
      <c r="T20" s="120">
        <f>COUNTIFS(シフト表!S:S,$A20,シフト表!$A:$A,"&gt;=1")</f>
        <v>0</v>
      </c>
      <c r="U20" s="120">
        <f>COUNTIFS(シフト表!T:T,$A20,シフト表!$A:$A,"&gt;=1")</f>
        <v>0</v>
      </c>
      <c r="V20" s="120">
        <f>COUNTIFS(シフト表!U:U,$A20,シフト表!$A:$A,"&gt;=1")</f>
        <v>0</v>
      </c>
      <c r="W20" s="120">
        <f>COUNTIFS(シフト表!V:V,$A20,シフト表!$A:$A,"&gt;=1")</f>
        <v>0</v>
      </c>
      <c r="X20" s="120">
        <f>COUNTIFS(シフト表!W:W,$A20,シフト表!$A:$A,"&gt;=1")</f>
        <v>0</v>
      </c>
      <c r="Y20" s="120">
        <f>COUNTIFS(シフト表!X:X,$A20,シフト表!$A:$A,"&gt;=1")</f>
        <v>0</v>
      </c>
      <c r="Z20" s="120">
        <f>COUNTIFS(シフト表!Y:Y,$A20,シフト表!$A:$A,"&gt;=1")</f>
        <v>0</v>
      </c>
      <c r="AA20" s="120">
        <f>COUNTIFS(シフト表!Z:Z,$A20,シフト表!$A:$A,"&gt;=1")</f>
        <v>0</v>
      </c>
      <c r="AB20" s="120">
        <f>COUNTIFS(シフト表!AA:AA,$A20,シフト表!$A:$A,"&gt;=1")</f>
        <v>0</v>
      </c>
      <c r="AC20" s="120">
        <f>COUNTIFS(シフト表!AB:AB,$A20,シフト表!$A:$A,"&gt;=1")</f>
        <v>0</v>
      </c>
      <c r="AD20" s="120">
        <f>COUNTIFS(シフト表!AC:AC,$A20,シフト表!$A:$A,"&gt;=1")</f>
        <v>0</v>
      </c>
      <c r="AE20" s="120">
        <f>COUNTIFS(シフト表!AD:AD,$A20,シフト表!$A:$A,"&gt;=1")</f>
        <v>0</v>
      </c>
      <c r="AF20" s="120">
        <f>COUNTIFS(シフト表!AE:AE,$A20,シフト表!$A:$A,"&gt;=1")</f>
        <v>0</v>
      </c>
      <c r="AG20" s="120">
        <f>COUNTIFS(シフト表!AF:AF,$A20,シフト表!$A:$A,"&gt;=1")</f>
        <v>0</v>
      </c>
      <c r="AH20" s="120">
        <f>COUNTIFS(シフト表!AG:AG,$A20,シフト表!$A:$A,"&gt;=1")</f>
        <v>0</v>
      </c>
    </row>
    <row r="21" spans="1:34" ht="24" customHeight="1">
      <c r="A21" s="121" t="str">
        <v>O</v>
      </c>
      <c r="B21" s="122" t="str">
        <v/>
      </c>
      <c r="C21" s="123">
        <v>0</v>
      </c>
      <c r="D21" s="124">
        <f>COUNTIFS(シフト表!C:C,$A21,シフト表!$A:$A,"&gt;=1")</f>
        <v>0</v>
      </c>
      <c r="E21" s="124">
        <f>COUNTIFS(シフト表!D:D,$A21,シフト表!$A:$A,"&gt;=1")</f>
        <v>0</v>
      </c>
      <c r="F21" s="124">
        <f>COUNTIFS(シフト表!E:E,$A21,シフト表!$A:$A,"&gt;=1")</f>
        <v>0</v>
      </c>
      <c r="G21" s="124">
        <f>COUNTIFS(シフト表!F:F,$A21,シフト表!$A:$A,"&gt;=1")</f>
        <v>0</v>
      </c>
      <c r="H21" s="124">
        <f>COUNTIFS(シフト表!G:G,$A21,シフト表!$A:$A,"&gt;=1")</f>
        <v>0</v>
      </c>
      <c r="I21" s="124">
        <f>COUNTIFS(シフト表!H:H,$A21,シフト表!$A:$A,"&gt;=1")</f>
        <v>0</v>
      </c>
      <c r="J21" s="124">
        <f>COUNTIFS(シフト表!I:I,$A21,シフト表!$A:$A,"&gt;=1")</f>
        <v>0</v>
      </c>
      <c r="K21" s="124">
        <f>COUNTIFS(シフト表!J:J,$A21,シフト表!$A:$A,"&gt;=1")</f>
        <v>0</v>
      </c>
      <c r="L21" s="124">
        <f>COUNTIFS(シフト表!K:K,$A21,シフト表!$A:$A,"&gt;=1")</f>
        <v>0</v>
      </c>
      <c r="M21" s="124">
        <f>COUNTIFS(シフト表!L:L,$A21,シフト表!$A:$A,"&gt;=1")</f>
        <v>0</v>
      </c>
      <c r="N21" s="124">
        <f>COUNTIFS(シフト表!M:M,$A21,シフト表!$A:$A,"&gt;=1")</f>
        <v>0</v>
      </c>
      <c r="O21" s="124">
        <f>COUNTIFS(シフト表!N:N,$A21,シフト表!$A:$A,"&gt;=1")</f>
        <v>0</v>
      </c>
      <c r="P21" s="124">
        <f>COUNTIFS(シフト表!O:O,$A21,シフト表!$A:$A,"&gt;=1")</f>
        <v>0</v>
      </c>
      <c r="Q21" s="124">
        <f>COUNTIFS(シフト表!P:P,$A21,シフト表!$A:$A,"&gt;=1")</f>
        <v>0</v>
      </c>
      <c r="R21" s="124">
        <f>COUNTIFS(シフト表!Q:Q,$A21,シフト表!$A:$A,"&gt;=1")</f>
        <v>0</v>
      </c>
      <c r="S21" s="124">
        <f>COUNTIFS(シフト表!R:R,$A21,シフト表!$A:$A,"&gt;=1")</f>
        <v>0</v>
      </c>
      <c r="T21" s="124">
        <f>COUNTIFS(シフト表!S:S,$A21,シフト表!$A:$A,"&gt;=1")</f>
        <v>0</v>
      </c>
      <c r="U21" s="124">
        <f>COUNTIFS(シフト表!T:T,$A21,シフト表!$A:$A,"&gt;=1")</f>
        <v>0</v>
      </c>
      <c r="V21" s="124">
        <f>COUNTIFS(シフト表!U:U,$A21,シフト表!$A:$A,"&gt;=1")</f>
        <v>0</v>
      </c>
      <c r="W21" s="124">
        <f>COUNTIFS(シフト表!V:V,$A21,シフト表!$A:$A,"&gt;=1")</f>
        <v>0</v>
      </c>
      <c r="X21" s="124">
        <f>COUNTIFS(シフト表!W:W,$A21,シフト表!$A:$A,"&gt;=1")</f>
        <v>0</v>
      </c>
      <c r="Y21" s="124">
        <f>COUNTIFS(シフト表!X:X,$A21,シフト表!$A:$A,"&gt;=1")</f>
        <v>0</v>
      </c>
      <c r="Z21" s="124">
        <f>COUNTIFS(シフト表!Y:Y,$A21,シフト表!$A:$A,"&gt;=1")</f>
        <v>0</v>
      </c>
      <c r="AA21" s="124">
        <f>COUNTIFS(シフト表!Z:Z,$A21,シフト表!$A:$A,"&gt;=1")</f>
        <v>0</v>
      </c>
      <c r="AB21" s="124">
        <f>COUNTIFS(シフト表!AA:AA,$A21,シフト表!$A:$A,"&gt;=1")</f>
        <v>0</v>
      </c>
      <c r="AC21" s="124">
        <f>COUNTIFS(シフト表!AB:AB,$A21,シフト表!$A:$A,"&gt;=1")</f>
        <v>0</v>
      </c>
      <c r="AD21" s="124">
        <f>COUNTIFS(シフト表!AC:AC,$A21,シフト表!$A:$A,"&gt;=1")</f>
        <v>0</v>
      </c>
      <c r="AE21" s="124">
        <f>COUNTIFS(シフト表!AD:AD,$A21,シフト表!$A:$A,"&gt;=1")</f>
        <v>0</v>
      </c>
      <c r="AF21" s="124">
        <f>COUNTIFS(シフト表!AE:AE,$A21,シフト表!$A:$A,"&gt;=1")</f>
        <v>0</v>
      </c>
      <c r="AG21" s="124">
        <f>COUNTIFS(シフト表!AF:AF,$A21,シフト表!$A:$A,"&gt;=1")</f>
        <v>0</v>
      </c>
      <c r="AH21" s="124">
        <f>COUNTIFS(シフト表!AG:AG,$A21,シフト表!$A:$A,"&gt;=1")</f>
        <v>0</v>
      </c>
    </row>
    <row r="22" spans="1:34" ht="24" customHeight="1">
      <c r="A22" s="78"/>
      <c r="B22" s="99"/>
      <c r="C22" s="98" t="s">
        <v>55</v>
      </c>
      <c r="D22" s="107">
        <f t="shared" ref="D22:AH22" si="2">SUM(D7:D21)</f>
        <v>6</v>
      </c>
      <c r="E22" s="107">
        <f t="shared" si="2"/>
        <v>0</v>
      </c>
      <c r="F22" s="107">
        <f t="shared" si="2"/>
        <v>0</v>
      </c>
      <c r="G22" s="107">
        <f t="shared" si="2"/>
        <v>0</v>
      </c>
      <c r="H22" s="107">
        <f t="shared" si="2"/>
        <v>0</v>
      </c>
      <c r="I22" s="107">
        <f t="shared" si="2"/>
        <v>0</v>
      </c>
      <c r="J22" s="107">
        <f t="shared" si="2"/>
        <v>0</v>
      </c>
      <c r="K22" s="107">
        <f t="shared" si="2"/>
        <v>0</v>
      </c>
      <c r="L22" s="107">
        <f t="shared" si="2"/>
        <v>0</v>
      </c>
      <c r="M22" s="107">
        <f t="shared" si="2"/>
        <v>0</v>
      </c>
      <c r="N22" s="107">
        <f t="shared" si="2"/>
        <v>0</v>
      </c>
      <c r="O22" s="107">
        <f t="shared" si="2"/>
        <v>0</v>
      </c>
      <c r="P22" s="107">
        <f t="shared" si="2"/>
        <v>0</v>
      </c>
      <c r="Q22" s="107">
        <f t="shared" si="2"/>
        <v>0</v>
      </c>
      <c r="R22" s="107">
        <f t="shared" si="2"/>
        <v>0</v>
      </c>
      <c r="S22" s="107">
        <f t="shared" si="2"/>
        <v>0</v>
      </c>
      <c r="T22" s="107">
        <f t="shared" si="2"/>
        <v>0</v>
      </c>
      <c r="U22" s="107">
        <f t="shared" si="2"/>
        <v>0</v>
      </c>
      <c r="V22" s="107">
        <f t="shared" si="2"/>
        <v>0</v>
      </c>
      <c r="W22" s="107">
        <f t="shared" si="2"/>
        <v>0</v>
      </c>
      <c r="X22" s="107">
        <f t="shared" si="2"/>
        <v>0</v>
      </c>
      <c r="Y22" s="107">
        <f t="shared" si="2"/>
        <v>0</v>
      </c>
      <c r="Z22" s="107">
        <f t="shared" si="2"/>
        <v>0</v>
      </c>
      <c r="AA22" s="107">
        <f t="shared" si="2"/>
        <v>0</v>
      </c>
      <c r="AB22" s="107">
        <f t="shared" si="2"/>
        <v>0</v>
      </c>
      <c r="AC22" s="107">
        <f t="shared" si="2"/>
        <v>0</v>
      </c>
      <c r="AD22" s="107">
        <f t="shared" si="2"/>
        <v>0</v>
      </c>
      <c r="AE22" s="107">
        <f t="shared" si="2"/>
        <v>0</v>
      </c>
      <c r="AF22" s="107">
        <f t="shared" si="2"/>
        <v>0</v>
      </c>
      <c r="AG22" s="107">
        <f t="shared" si="2"/>
        <v>0</v>
      </c>
      <c r="AH22" s="107">
        <f t="shared" si="2"/>
        <v>0</v>
      </c>
    </row>
    <row r="23" spans="1:34" ht="24" customHeight="1">
      <c r="A23" s="100"/>
      <c r="B23" s="101"/>
      <c r="C23" s="102" t="s">
        <v>56</v>
      </c>
      <c r="D23" s="108">
        <f t="shared" ref="D23:AH23" si="3">SUMPRODUCT($C$7:$C$21,D$7:D$21)</f>
        <v>35</v>
      </c>
      <c r="E23" s="108">
        <f t="shared" si="3"/>
        <v>0</v>
      </c>
      <c r="F23" s="108">
        <f t="shared" si="3"/>
        <v>0</v>
      </c>
      <c r="G23" s="108">
        <f t="shared" si="3"/>
        <v>0</v>
      </c>
      <c r="H23" s="108">
        <f t="shared" si="3"/>
        <v>0</v>
      </c>
      <c r="I23" s="108">
        <f t="shared" si="3"/>
        <v>0</v>
      </c>
      <c r="J23" s="108">
        <f t="shared" si="3"/>
        <v>0</v>
      </c>
      <c r="K23" s="108">
        <f t="shared" si="3"/>
        <v>0</v>
      </c>
      <c r="L23" s="108">
        <f t="shared" si="3"/>
        <v>0</v>
      </c>
      <c r="M23" s="108">
        <f t="shared" si="3"/>
        <v>0</v>
      </c>
      <c r="N23" s="108">
        <f t="shared" si="3"/>
        <v>0</v>
      </c>
      <c r="O23" s="108">
        <f t="shared" si="3"/>
        <v>0</v>
      </c>
      <c r="P23" s="108">
        <f t="shared" si="3"/>
        <v>0</v>
      </c>
      <c r="Q23" s="108">
        <f t="shared" si="3"/>
        <v>0</v>
      </c>
      <c r="R23" s="108">
        <f t="shared" si="3"/>
        <v>0</v>
      </c>
      <c r="S23" s="108">
        <f t="shared" si="3"/>
        <v>0</v>
      </c>
      <c r="T23" s="108">
        <f t="shared" si="3"/>
        <v>0</v>
      </c>
      <c r="U23" s="108">
        <f t="shared" si="3"/>
        <v>0</v>
      </c>
      <c r="V23" s="108">
        <f t="shared" si="3"/>
        <v>0</v>
      </c>
      <c r="W23" s="108">
        <f t="shared" si="3"/>
        <v>0</v>
      </c>
      <c r="X23" s="108">
        <f t="shared" si="3"/>
        <v>0</v>
      </c>
      <c r="Y23" s="108">
        <f t="shared" si="3"/>
        <v>0</v>
      </c>
      <c r="Z23" s="108">
        <f t="shared" si="3"/>
        <v>0</v>
      </c>
      <c r="AA23" s="108">
        <f t="shared" si="3"/>
        <v>0</v>
      </c>
      <c r="AB23" s="108">
        <f t="shared" si="3"/>
        <v>0</v>
      </c>
      <c r="AC23" s="108">
        <f t="shared" si="3"/>
        <v>0</v>
      </c>
      <c r="AD23" s="108">
        <f t="shared" si="3"/>
        <v>0</v>
      </c>
      <c r="AE23" s="108">
        <f t="shared" si="3"/>
        <v>0</v>
      </c>
      <c r="AF23" s="108">
        <f t="shared" si="3"/>
        <v>0</v>
      </c>
      <c r="AG23" s="108">
        <f t="shared" si="3"/>
        <v>0</v>
      </c>
      <c r="AH23" s="108">
        <f t="shared" si="3"/>
        <v>0</v>
      </c>
    </row>
    <row r="24" spans="1:34" ht="24" customHeight="1">
      <c r="A24" s="103" t="s">
        <v>58</v>
      </c>
      <c r="B24" s="104">
        <v>1000</v>
      </c>
      <c r="C24" s="105" t="s">
        <v>57</v>
      </c>
      <c r="D24" s="106">
        <f>D23*$B24</f>
        <v>35000</v>
      </c>
      <c r="E24" s="106">
        <f t="shared" ref="E24:AH24" si="4">E23*$B24</f>
        <v>0</v>
      </c>
      <c r="F24" s="106">
        <f t="shared" si="4"/>
        <v>0</v>
      </c>
      <c r="G24" s="106">
        <f t="shared" si="4"/>
        <v>0</v>
      </c>
      <c r="H24" s="106">
        <f t="shared" si="4"/>
        <v>0</v>
      </c>
      <c r="I24" s="106">
        <f t="shared" si="4"/>
        <v>0</v>
      </c>
      <c r="J24" s="106">
        <f t="shared" si="4"/>
        <v>0</v>
      </c>
      <c r="K24" s="106">
        <f t="shared" si="4"/>
        <v>0</v>
      </c>
      <c r="L24" s="106">
        <f t="shared" si="4"/>
        <v>0</v>
      </c>
      <c r="M24" s="106">
        <f t="shared" si="4"/>
        <v>0</v>
      </c>
      <c r="N24" s="106">
        <f t="shared" si="4"/>
        <v>0</v>
      </c>
      <c r="O24" s="106">
        <f t="shared" si="4"/>
        <v>0</v>
      </c>
      <c r="P24" s="106">
        <f t="shared" si="4"/>
        <v>0</v>
      </c>
      <c r="Q24" s="106">
        <f t="shared" si="4"/>
        <v>0</v>
      </c>
      <c r="R24" s="106">
        <f t="shared" si="4"/>
        <v>0</v>
      </c>
      <c r="S24" s="106">
        <f t="shared" si="4"/>
        <v>0</v>
      </c>
      <c r="T24" s="106">
        <f t="shared" si="4"/>
        <v>0</v>
      </c>
      <c r="U24" s="106">
        <f t="shared" si="4"/>
        <v>0</v>
      </c>
      <c r="V24" s="106">
        <f t="shared" si="4"/>
        <v>0</v>
      </c>
      <c r="W24" s="106">
        <f t="shared" si="4"/>
        <v>0</v>
      </c>
      <c r="X24" s="106">
        <f t="shared" si="4"/>
        <v>0</v>
      </c>
      <c r="Y24" s="106">
        <f t="shared" si="4"/>
        <v>0</v>
      </c>
      <c r="Z24" s="106">
        <f t="shared" si="4"/>
        <v>0</v>
      </c>
      <c r="AA24" s="106">
        <f t="shared" si="4"/>
        <v>0</v>
      </c>
      <c r="AB24" s="106">
        <f t="shared" si="4"/>
        <v>0</v>
      </c>
      <c r="AC24" s="106">
        <f t="shared" si="4"/>
        <v>0</v>
      </c>
      <c r="AD24" s="106">
        <f t="shared" si="4"/>
        <v>0</v>
      </c>
      <c r="AE24" s="106">
        <f t="shared" si="4"/>
        <v>0</v>
      </c>
      <c r="AF24" s="106">
        <f t="shared" si="4"/>
        <v>0</v>
      </c>
      <c r="AG24" s="106">
        <f t="shared" si="4"/>
        <v>0</v>
      </c>
      <c r="AH24" s="106">
        <f t="shared" si="4"/>
        <v>0</v>
      </c>
    </row>
  </sheetData>
  <sheetProtection sheet="1" objects="1" scenarios="1" formatCells="0" autoFilter="0"/>
  <phoneticPr fontId="2"/>
  <conditionalFormatting sqref="D5:AH24">
    <cfRule type="expression" dxfId="4" priority="1" stopIfTrue="1">
      <formula>D$5&gt;締切日</formula>
    </cfRule>
    <cfRule type="expression" dxfId="3" priority="2" stopIfTrue="1">
      <formula>D$1="休"</formula>
    </cfRule>
    <cfRule type="expression" dxfId="2" priority="3" stopIfTrue="1">
      <formula>D$6=赤色</formula>
    </cfRule>
    <cfRule type="expression" dxfId="1" priority="4" stopIfTrue="1">
      <formula>D$6=青色</formula>
    </cfRule>
    <cfRule type="expression" dxfId="0" priority="5" stopIfTrue="1">
      <formula>VLOOKUP(D$5,休日,4,0)="休日"</formula>
    </cfRule>
  </conditionalFormatting>
  <pageMargins left="0.78740157480314965" right="0.59055118110236227" top="0.59055118110236227" bottom="0.59055118110236227" header="0.31496062992125984" footer="0.31496062992125984"/>
  <pageSetup paperSize="8" scale="7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70C0"/>
    <pageSetUpPr fitToPage="1"/>
  </sheetPr>
  <dimension ref="A1:G17"/>
  <sheetViews>
    <sheetView showGridLines="0" zoomScale="150" zoomScaleNormal="150" workbookViewId="0">
      <pane ySplit="2" topLeftCell="A3" activePane="bottomLeft" state="frozen"/>
      <selection pane="bottomLeft" activeCell="F16" sqref="F16"/>
    </sheetView>
  </sheetViews>
  <sheetFormatPr defaultRowHeight="13.2"/>
  <cols>
    <col min="1" max="1" width="4.33203125" customWidth="1"/>
    <col min="2" max="2" width="13" bestFit="1" customWidth="1"/>
    <col min="3" max="3" width="14.44140625" customWidth="1"/>
    <col min="4" max="4" width="13" customWidth="1"/>
    <col min="5" max="5" width="9.44140625" bestFit="1" customWidth="1"/>
    <col min="6" max="7" width="10.77734375" style="24" customWidth="1"/>
  </cols>
  <sheetData>
    <row r="1" spans="1:7">
      <c r="A1" s="47" t="s">
        <v>36</v>
      </c>
      <c r="B1" s="47" t="s">
        <v>59</v>
      </c>
      <c r="C1" s="48" t="s">
        <v>40</v>
      </c>
      <c r="D1" s="49" t="s">
        <v>34</v>
      </c>
      <c r="E1" s="49" t="s">
        <v>53</v>
      </c>
      <c r="F1" s="50" t="s">
        <v>52</v>
      </c>
      <c r="G1" s="50" t="s">
        <v>54</v>
      </c>
    </row>
    <row r="2" spans="1:7" ht="4.2" customHeight="1">
      <c r="A2" s="25"/>
      <c r="B2" s="25"/>
      <c r="C2" s="45"/>
      <c r="D2" s="43"/>
      <c r="E2" s="43"/>
      <c r="F2" s="26"/>
      <c r="G2" s="26"/>
    </row>
    <row r="3" spans="1:7">
      <c r="A3" s="54">
        <v>1</v>
      </c>
      <c r="B3" s="41" t="s">
        <v>39</v>
      </c>
      <c r="C3" s="46" t="str">
        <f>IF(F3="","",TEXT(F3,"[h]:mm") &amp;"-"&amp;TEXT(G3,"[h]:mm"))</f>
        <v>0:00-7:00</v>
      </c>
      <c r="D3" s="44">
        <v>7</v>
      </c>
      <c r="E3" s="44">
        <v>1</v>
      </c>
      <c r="F3" s="42">
        <v>0</v>
      </c>
      <c r="G3" s="42">
        <v>0.29166666666666669</v>
      </c>
    </row>
    <row r="4" spans="1:7">
      <c r="A4" s="54">
        <v>2</v>
      </c>
      <c r="B4" s="41" t="s">
        <v>92</v>
      </c>
      <c r="C4" s="46" t="str">
        <f t="shared" ref="C4:C17" si="0">IF(F4="","",TEXT(F4,"[h]:mm") &amp;"-"&amp;TEXT(G4,"[h]:mm"))</f>
        <v>7:00-12:00</v>
      </c>
      <c r="D4" s="44">
        <v>5</v>
      </c>
      <c r="E4" s="44">
        <v>0</v>
      </c>
      <c r="F4" s="42">
        <v>0.29166666666666669</v>
      </c>
      <c r="G4" s="42">
        <v>0.5</v>
      </c>
    </row>
    <row r="5" spans="1:7">
      <c r="A5" s="54">
        <v>3</v>
      </c>
      <c r="B5" s="41" t="s">
        <v>93</v>
      </c>
      <c r="C5" s="46" t="str">
        <f t="shared" si="0"/>
        <v>7:00-13:00</v>
      </c>
      <c r="D5" s="44">
        <v>6</v>
      </c>
      <c r="E5" s="44">
        <v>0</v>
      </c>
      <c r="F5" s="42">
        <v>0.29166666666666669</v>
      </c>
      <c r="G5" s="42">
        <v>0.54166666666666663</v>
      </c>
    </row>
    <row r="6" spans="1:7">
      <c r="A6" s="54">
        <v>4</v>
      </c>
      <c r="B6" s="41" t="s">
        <v>94</v>
      </c>
      <c r="C6" s="46" t="str">
        <f t="shared" si="0"/>
        <v>8:00-11:00</v>
      </c>
      <c r="D6" s="44">
        <v>3</v>
      </c>
      <c r="E6" s="44">
        <v>0</v>
      </c>
      <c r="F6" s="42">
        <v>0.33333333333333331</v>
      </c>
      <c r="G6" s="42">
        <v>0.45833333333333331</v>
      </c>
    </row>
    <row r="7" spans="1:7">
      <c r="A7" s="54">
        <v>5</v>
      </c>
      <c r="B7" s="41" t="s">
        <v>95</v>
      </c>
      <c r="C7" s="46" t="str">
        <f t="shared" si="0"/>
        <v>8:00-12:00</v>
      </c>
      <c r="D7" s="44">
        <v>4</v>
      </c>
      <c r="E7" s="44">
        <v>0</v>
      </c>
      <c r="F7" s="42">
        <v>0.33333333333333331</v>
      </c>
      <c r="G7" s="42">
        <v>0.5</v>
      </c>
    </row>
    <row r="8" spans="1:7">
      <c r="A8" s="54">
        <v>6</v>
      </c>
      <c r="B8" s="41" t="s">
        <v>96</v>
      </c>
      <c r="C8" s="46" t="str">
        <f t="shared" si="0"/>
        <v>8:00-14:00</v>
      </c>
      <c r="D8" s="44">
        <v>6</v>
      </c>
      <c r="E8" s="44">
        <v>0</v>
      </c>
      <c r="F8" s="42">
        <v>0.33333333333333331</v>
      </c>
      <c r="G8" s="42">
        <v>0.58333333333333337</v>
      </c>
    </row>
    <row r="9" spans="1:7">
      <c r="A9" s="54">
        <v>7</v>
      </c>
      <c r="B9" s="41" t="s">
        <v>97</v>
      </c>
      <c r="C9" s="46" t="str">
        <f t="shared" si="0"/>
        <v>9:00-15:00</v>
      </c>
      <c r="D9" s="44">
        <v>6</v>
      </c>
      <c r="E9" s="44">
        <v>0</v>
      </c>
      <c r="F9" s="42">
        <v>0.375</v>
      </c>
      <c r="G9" s="42">
        <v>0.625</v>
      </c>
    </row>
    <row r="10" spans="1:7">
      <c r="A10" s="54">
        <v>8</v>
      </c>
      <c r="B10" s="41" t="s">
        <v>98</v>
      </c>
      <c r="C10" s="46" t="str">
        <f t="shared" si="0"/>
        <v>10:00-16:00</v>
      </c>
      <c r="D10" s="44">
        <v>6</v>
      </c>
      <c r="E10" s="44">
        <v>0</v>
      </c>
      <c r="F10" s="42">
        <v>0.41666666666666669</v>
      </c>
      <c r="G10" s="42">
        <v>0.66666666666666663</v>
      </c>
    </row>
    <row r="11" spans="1:7">
      <c r="A11" s="54">
        <v>9</v>
      </c>
      <c r="B11" s="41" t="s">
        <v>99</v>
      </c>
      <c r="C11" s="46" t="str">
        <f t="shared" si="0"/>
        <v>11:00-15:00</v>
      </c>
      <c r="D11" s="44">
        <v>4</v>
      </c>
      <c r="E11" s="44">
        <v>0</v>
      </c>
      <c r="F11" s="42">
        <v>0.45833333333333331</v>
      </c>
      <c r="G11" s="42">
        <v>0.625</v>
      </c>
    </row>
    <row r="12" spans="1:7">
      <c r="A12" s="54">
        <v>10</v>
      </c>
      <c r="B12" s="41" t="s">
        <v>100</v>
      </c>
      <c r="C12" s="46" t="str">
        <f t="shared" si="0"/>
        <v>21:00-24:00</v>
      </c>
      <c r="D12" s="44">
        <v>10</v>
      </c>
      <c r="E12" s="44">
        <v>2</v>
      </c>
      <c r="F12" s="42">
        <v>0.875</v>
      </c>
      <c r="G12" s="42">
        <v>1</v>
      </c>
    </row>
    <row r="13" spans="1:7">
      <c r="A13" s="54">
        <v>11</v>
      </c>
      <c r="B13" s="41" t="s">
        <v>101</v>
      </c>
      <c r="C13" s="46" t="str">
        <f t="shared" si="0"/>
        <v>22:00-24:00</v>
      </c>
      <c r="D13" s="44">
        <v>2</v>
      </c>
      <c r="E13" s="44">
        <v>0</v>
      </c>
      <c r="F13" s="42">
        <v>0.91666666666666663</v>
      </c>
      <c r="G13" s="42">
        <v>1</v>
      </c>
    </row>
    <row r="14" spans="1:7">
      <c r="A14" s="54">
        <v>12</v>
      </c>
      <c r="B14" s="41" t="s">
        <v>87</v>
      </c>
      <c r="C14" s="46" t="str">
        <f t="shared" ref="C14" si="1">IF(F14="","",TEXT(F14,"[h]:mm") &amp;"-"&amp;TEXT(G14,"[h]:mm"))</f>
        <v>21:00-24:00</v>
      </c>
      <c r="D14" s="44">
        <v>3</v>
      </c>
      <c r="E14" s="44">
        <v>0</v>
      </c>
      <c r="F14" s="42">
        <v>0.875</v>
      </c>
      <c r="G14" s="42">
        <v>1</v>
      </c>
    </row>
    <row r="15" spans="1:7">
      <c r="A15" s="54">
        <v>13</v>
      </c>
      <c r="B15" s="41" t="s">
        <v>88</v>
      </c>
      <c r="C15" s="46" t="str">
        <f t="shared" si="0"/>
        <v/>
      </c>
      <c r="D15" s="44"/>
      <c r="E15" s="44"/>
      <c r="F15" s="42"/>
      <c r="G15" s="42"/>
    </row>
    <row r="16" spans="1:7">
      <c r="A16" s="54">
        <v>14</v>
      </c>
      <c r="B16" s="41" t="s">
        <v>89</v>
      </c>
      <c r="C16" s="46" t="str">
        <f t="shared" si="0"/>
        <v/>
      </c>
      <c r="D16" s="44"/>
      <c r="E16" s="44"/>
      <c r="F16" s="42"/>
      <c r="G16" s="42"/>
    </row>
    <row r="17" spans="1:7">
      <c r="A17" s="54">
        <v>15</v>
      </c>
      <c r="B17" s="41" t="s">
        <v>90</v>
      </c>
      <c r="C17" s="46" t="str">
        <f t="shared" si="0"/>
        <v/>
      </c>
      <c r="D17" s="44"/>
      <c r="E17" s="44"/>
      <c r="F17" s="42"/>
      <c r="G17" s="42"/>
    </row>
  </sheetData>
  <sheetProtection autoFilter="0"/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323"/>
  <sheetViews>
    <sheetView showGridLines="0" workbookViewId="0">
      <pane ySplit="1" topLeftCell="A2" activePane="bottomLeft" state="frozen"/>
      <selection pane="bottomLeft" activeCell="C28" sqref="C28"/>
    </sheetView>
  </sheetViews>
  <sheetFormatPr defaultColWidth="9" defaultRowHeight="15" customHeight="1"/>
  <cols>
    <col min="1" max="1" width="12.33203125" style="12" customWidth="1"/>
    <col min="2" max="2" width="5.44140625" style="1" customWidth="1"/>
    <col min="3" max="3" width="20.88671875" style="2" customWidth="1"/>
    <col min="4" max="4" width="9" style="3"/>
    <col min="5" max="16384" width="9" style="4"/>
  </cols>
  <sheetData>
    <row r="1" spans="1:7" ht="15" customHeight="1">
      <c r="A1" s="5" t="s">
        <v>2</v>
      </c>
      <c r="B1" s="6" t="s">
        <v>3</v>
      </c>
      <c r="C1" s="7" t="s">
        <v>4</v>
      </c>
      <c r="D1" s="7" t="s">
        <v>5</v>
      </c>
      <c r="F1" s="4" t="s">
        <v>62</v>
      </c>
      <c r="G1" s="83" t="s">
        <v>49</v>
      </c>
    </row>
    <row r="2" spans="1:7" ht="15" customHeight="1">
      <c r="A2" s="20">
        <v>43101</v>
      </c>
      <c r="B2" s="8" t="str">
        <f t="shared" ref="B2:B65" si="0">IF(A2="","",TEXT(A2,"aaa"))</f>
        <v>月</v>
      </c>
      <c r="C2" s="21" t="s">
        <v>24</v>
      </c>
      <c r="D2" s="9" t="s">
        <v>50</v>
      </c>
    </row>
    <row r="3" spans="1:7" ht="15" customHeight="1">
      <c r="A3" s="22">
        <v>43108</v>
      </c>
      <c r="B3" s="8" t="str">
        <f t="shared" si="0"/>
        <v>月</v>
      </c>
      <c r="C3" s="10" t="s">
        <v>10</v>
      </c>
      <c r="D3" s="9" t="s">
        <v>50</v>
      </c>
    </row>
    <row r="4" spans="1:7" ht="15" customHeight="1">
      <c r="A4" s="22">
        <v>43142</v>
      </c>
      <c r="B4" s="8" t="str">
        <f t="shared" si="0"/>
        <v>日</v>
      </c>
      <c r="C4" s="10" t="s">
        <v>11</v>
      </c>
      <c r="D4" s="9" t="s">
        <v>50</v>
      </c>
    </row>
    <row r="5" spans="1:7" ht="15" customHeight="1">
      <c r="A5" s="22">
        <v>43143</v>
      </c>
      <c r="B5" s="8" t="str">
        <f t="shared" si="0"/>
        <v>月</v>
      </c>
      <c r="C5" s="10" t="s">
        <v>25</v>
      </c>
      <c r="D5" s="9" t="s">
        <v>50</v>
      </c>
    </row>
    <row r="6" spans="1:7" ht="15" customHeight="1">
      <c r="A6" s="22">
        <v>43180</v>
      </c>
      <c r="B6" s="8" t="str">
        <f t="shared" si="0"/>
        <v>水</v>
      </c>
      <c r="C6" s="10" t="s">
        <v>12</v>
      </c>
      <c r="D6" s="9" t="s">
        <v>50</v>
      </c>
    </row>
    <row r="7" spans="1:7" ht="15" customHeight="1">
      <c r="A7" s="22">
        <v>43219</v>
      </c>
      <c r="B7" s="8" t="str">
        <f t="shared" si="0"/>
        <v>日</v>
      </c>
      <c r="C7" s="10" t="s">
        <v>13</v>
      </c>
      <c r="D7" s="9" t="s">
        <v>50</v>
      </c>
    </row>
    <row r="8" spans="1:7" ht="15" customHeight="1">
      <c r="A8" s="22">
        <v>43220</v>
      </c>
      <c r="B8" s="8" t="str">
        <f t="shared" si="0"/>
        <v>月</v>
      </c>
      <c r="C8" s="10" t="s">
        <v>25</v>
      </c>
      <c r="D8" s="9" t="s">
        <v>50</v>
      </c>
    </row>
    <row r="9" spans="1:7" ht="15" customHeight="1">
      <c r="A9" s="22">
        <v>43223</v>
      </c>
      <c r="B9" s="8" t="str">
        <f t="shared" si="0"/>
        <v>木</v>
      </c>
      <c r="C9" s="10" t="s">
        <v>14</v>
      </c>
      <c r="D9" s="11" t="s">
        <v>50</v>
      </c>
    </row>
    <row r="10" spans="1:7" ht="15" customHeight="1">
      <c r="A10" s="22">
        <v>43224</v>
      </c>
      <c r="B10" s="8" t="str">
        <f t="shared" si="0"/>
        <v>金</v>
      </c>
      <c r="C10" s="10" t="s">
        <v>15</v>
      </c>
      <c r="D10" s="9" t="s">
        <v>50</v>
      </c>
    </row>
    <row r="11" spans="1:7" ht="15" customHeight="1">
      <c r="A11" s="22">
        <v>43225</v>
      </c>
      <c r="B11" s="8" t="str">
        <f t="shared" si="0"/>
        <v>土</v>
      </c>
      <c r="C11" s="10" t="s">
        <v>16</v>
      </c>
      <c r="D11" s="11" t="s">
        <v>50</v>
      </c>
    </row>
    <row r="12" spans="1:7" ht="15" customHeight="1">
      <c r="A12" s="22">
        <v>43297</v>
      </c>
      <c r="B12" s="8" t="str">
        <f t="shared" si="0"/>
        <v>月</v>
      </c>
      <c r="C12" s="10" t="s">
        <v>17</v>
      </c>
      <c r="D12" s="9" t="s">
        <v>50</v>
      </c>
    </row>
    <row r="13" spans="1:7" ht="15" customHeight="1">
      <c r="A13" s="22">
        <v>43323</v>
      </c>
      <c r="B13" s="8" t="str">
        <f t="shared" si="0"/>
        <v>土</v>
      </c>
      <c r="C13" s="10" t="s">
        <v>27</v>
      </c>
      <c r="D13" s="9" t="s">
        <v>50</v>
      </c>
    </row>
    <row r="14" spans="1:7" ht="15" customHeight="1">
      <c r="A14" s="22">
        <v>43360</v>
      </c>
      <c r="B14" s="8" t="str">
        <f t="shared" si="0"/>
        <v>月</v>
      </c>
      <c r="C14" s="10" t="s">
        <v>18</v>
      </c>
      <c r="D14" s="11" t="s">
        <v>50</v>
      </c>
    </row>
    <row r="15" spans="1:7" ht="15" customHeight="1">
      <c r="A15" s="22">
        <v>43366</v>
      </c>
      <c r="B15" s="8" t="str">
        <f t="shared" si="0"/>
        <v>日</v>
      </c>
      <c r="C15" s="10" t="s">
        <v>19</v>
      </c>
      <c r="D15" s="11" t="s">
        <v>50</v>
      </c>
    </row>
    <row r="16" spans="1:7" ht="15" customHeight="1">
      <c r="A16" s="22">
        <v>43367</v>
      </c>
      <c r="B16" s="8" t="str">
        <f t="shared" si="0"/>
        <v>月</v>
      </c>
      <c r="C16" s="10" t="s">
        <v>25</v>
      </c>
      <c r="D16" s="9" t="s">
        <v>50</v>
      </c>
    </row>
    <row r="17" spans="1:4" ht="15" customHeight="1">
      <c r="A17" s="22">
        <v>43381</v>
      </c>
      <c r="B17" s="8" t="str">
        <f t="shared" si="0"/>
        <v>月</v>
      </c>
      <c r="C17" s="10" t="s">
        <v>20</v>
      </c>
      <c r="D17" s="11" t="s">
        <v>50</v>
      </c>
    </row>
    <row r="18" spans="1:4" ht="15" customHeight="1">
      <c r="A18" s="22">
        <v>43407</v>
      </c>
      <c r="B18" s="8" t="str">
        <f t="shared" si="0"/>
        <v>土</v>
      </c>
      <c r="C18" s="10" t="s">
        <v>21</v>
      </c>
      <c r="D18" s="11" t="s">
        <v>50</v>
      </c>
    </row>
    <row r="19" spans="1:4" ht="15" customHeight="1">
      <c r="A19" s="22">
        <v>43427</v>
      </c>
      <c r="B19" s="8" t="str">
        <f t="shared" si="0"/>
        <v>金</v>
      </c>
      <c r="C19" s="10" t="s">
        <v>22</v>
      </c>
      <c r="D19" s="9" t="s">
        <v>50</v>
      </c>
    </row>
    <row r="20" spans="1:4" ht="15" customHeight="1">
      <c r="A20" s="22">
        <v>43457</v>
      </c>
      <c r="B20" s="8" t="str">
        <f t="shared" si="0"/>
        <v>日</v>
      </c>
      <c r="C20" s="10" t="s">
        <v>23</v>
      </c>
      <c r="D20" s="11" t="s">
        <v>50</v>
      </c>
    </row>
    <row r="21" spans="1:4" ht="15" customHeight="1">
      <c r="A21" s="22">
        <v>43458</v>
      </c>
      <c r="B21" s="8" t="str">
        <f t="shared" si="0"/>
        <v>月</v>
      </c>
      <c r="C21" s="10" t="s">
        <v>25</v>
      </c>
      <c r="D21" s="11" t="s">
        <v>50</v>
      </c>
    </row>
    <row r="22" spans="1:4" ht="15" customHeight="1">
      <c r="A22" s="22">
        <v>43466</v>
      </c>
      <c r="B22" s="8" t="str">
        <f t="shared" si="0"/>
        <v>火</v>
      </c>
      <c r="C22" s="10" t="s">
        <v>24</v>
      </c>
      <c r="D22" s="11" t="s">
        <v>50</v>
      </c>
    </row>
    <row r="23" spans="1:4" ht="15" customHeight="1">
      <c r="A23" s="22">
        <v>43479</v>
      </c>
      <c r="B23" s="8" t="str">
        <f t="shared" si="0"/>
        <v>月</v>
      </c>
      <c r="C23" s="10" t="s">
        <v>10</v>
      </c>
      <c r="D23" s="11" t="s">
        <v>50</v>
      </c>
    </row>
    <row r="24" spans="1:4" ht="15" customHeight="1">
      <c r="A24" s="22">
        <v>43507</v>
      </c>
      <c r="B24" s="8" t="str">
        <f t="shared" si="0"/>
        <v>月</v>
      </c>
      <c r="C24" s="10" t="s">
        <v>11</v>
      </c>
      <c r="D24" s="11" t="s">
        <v>50</v>
      </c>
    </row>
    <row r="25" spans="1:4" ht="15" customHeight="1">
      <c r="A25" s="22">
        <v>43545</v>
      </c>
      <c r="B25" s="8" t="str">
        <f t="shared" si="0"/>
        <v>木</v>
      </c>
      <c r="C25" s="10" t="s">
        <v>12</v>
      </c>
      <c r="D25" s="9" t="s">
        <v>50</v>
      </c>
    </row>
    <row r="26" spans="1:4" ht="15" customHeight="1">
      <c r="A26" s="22">
        <v>43584</v>
      </c>
      <c r="B26" s="8" t="str">
        <f t="shared" si="0"/>
        <v>月</v>
      </c>
      <c r="C26" s="10" t="s">
        <v>13</v>
      </c>
      <c r="D26" s="11" t="s">
        <v>50</v>
      </c>
    </row>
    <row r="27" spans="1:4" ht="15" customHeight="1">
      <c r="A27" s="22">
        <v>43585</v>
      </c>
      <c r="B27" s="8" t="str">
        <f t="shared" si="0"/>
        <v>火</v>
      </c>
      <c r="C27" s="10" t="s">
        <v>26</v>
      </c>
      <c r="D27" s="11" t="s">
        <v>50</v>
      </c>
    </row>
    <row r="28" spans="1:4" ht="15" customHeight="1">
      <c r="A28" s="22">
        <v>43586</v>
      </c>
      <c r="B28" s="8" t="str">
        <f t="shared" si="0"/>
        <v>水</v>
      </c>
      <c r="C28" s="10" t="s">
        <v>78</v>
      </c>
      <c r="D28" s="11" t="s">
        <v>50</v>
      </c>
    </row>
    <row r="29" spans="1:4" ht="15" customHeight="1">
      <c r="A29" s="22">
        <v>43587</v>
      </c>
      <c r="B29" s="8" t="str">
        <f t="shared" si="0"/>
        <v>木</v>
      </c>
      <c r="C29" s="10" t="s">
        <v>26</v>
      </c>
      <c r="D29" s="11" t="s">
        <v>50</v>
      </c>
    </row>
    <row r="30" spans="1:4" ht="15" customHeight="1">
      <c r="A30" s="22">
        <v>43588</v>
      </c>
      <c r="B30" s="8" t="str">
        <f t="shared" si="0"/>
        <v>金</v>
      </c>
      <c r="C30" s="10" t="s">
        <v>14</v>
      </c>
      <c r="D30" s="11" t="s">
        <v>50</v>
      </c>
    </row>
    <row r="31" spans="1:4" ht="15" customHeight="1">
      <c r="A31" s="22">
        <v>43589</v>
      </c>
      <c r="B31" s="8" t="str">
        <f t="shared" si="0"/>
        <v>土</v>
      </c>
      <c r="C31" s="10" t="s">
        <v>15</v>
      </c>
      <c r="D31" s="9" t="s">
        <v>50</v>
      </c>
    </row>
    <row r="32" spans="1:4" ht="15" customHeight="1">
      <c r="A32" s="22">
        <v>43590</v>
      </c>
      <c r="B32" s="8" t="str">
        <f t="shared" si="0"/>
        <v>日</v>
      </c>
      <c r="C32" s="10" t="s">
        <v>16</v>
      </c>
      <c r="D32" s="9" t="s">
        <v>50</v>
      </c>
    </row>
    <row r="33" spans="1:4" ht="15" customHeight="1">
      <c r="A33" s="22">
        <v>43591</v>
      </c>
      <c r="B33" s="8" t="str">
        <f t="shared" si="0"/>
        <v>月</v>
      </c>
      <c r="C33" s="10" t="s">
        <v>25</v>
      </c>
      <c r="D33" s="11" t="s">
        <v>50</v>
      </c>
    </row>
    <row r="34" spans="1:4" ht="15" customHeight="1">
      <c r="A34" s="22">
        <v>43661</v>
      </c>
      <c r="B34" s="8" t="str">
        <f t="shared" si="0"/>
        <v>月</v>
      </c>
      <c r="C34" s="10" t="s">
        <v>17</v>
      </c>
      <c r="D34" s="11" t="s">
        <v>50</v>
      </c>
    </row>
    <row r="35" spans="1:4" ht="15" customHeight="1">
      <c r="A35" s="22">
        <v>43688</v>
      </c>
      <c r="B35" s="8" t="str">
        <f t="shared" si="0"/>
        <v>日</v>
      </c>
      <c r="C35" s="10" t="s">
        <v>27</v>
      </c>
      <c r="D35" s="9" t="s">
        <v>50</v>
      </c>
    </row>
    <row r="36" spans="1:4" ht="15" customHeight="1">
      <c r="A36" s="22">
        <v>43689</v>
      </c>
      <c r="B36" s="8" t="str">
        <f t="shared" si="0"/>
        <v>月</v>
      </c>
      <c r="C36" s="10" t="s">
        <v>25</v>
      </c>
      <c r="D36" s="11" t="s">
        <v>50</v>
      </c>
    </row>
    <row r="37" spans="1:4" ht="15" customHeight="1">
      <c r="A37" s="22">
        <v>43724</v>
      </c>
      <c r="B37" s="8" t="str">
        <f t="shared" si="0"/>
        <v>月</v>
      </c>
      <c r="C37" s="10" t="s">
        <v>18</v>
      </c>
      <c r="D37" s="11" t="s">
        <v>50</v>
      </c>
    </row>
    <row r="38" spans="1:4" ht="15" customHeight="1">
      <c r="A38" s="22">
        <v>43731</v>
      </c>
      <c r="B38" s="8" t="str">
        <f t="shared" si="0"/>
        <v>月</v>
      </c>
      <c r="C38" s="10" t="s">
        <v>19</v>
      </c>
      <c r="D38" s="9" t="s">
        <v>50</v>
      </c>
    </row>
    <row r="39" spans="1:4" ht="15" customHeight="1">
      <c r="A39" s="22">
        <v>43752</v>
      </c>
      <c r="B39" s="8" t="str">
        <f t="shared" si="0"/>
        <v>月</v>
      </c>
      <c r="C39" s="10" t="s">
        <v>20</v>
      </c>
      <c r="D39" s="9" t="s">
        <v>50</v>
      </c>
    </row>
    <row r="40" spans="1:4" ht="15" customHeight="1">
      <c r="A40" s="22">
        <v>43760</v>
      </c>
      <c r="B40" s="8" t="str">
        <f t="shared" si="0"/>
        <v>火</v>
      </c>
      <c r="C40" s="10" t="s">
        <v>79</v>
      </c>
      <c r="D40" s="11" t="s">
        <v>50</v>
      </c>
    </row>
    <row r="41" spans="1:4" ht="15" customHeight="1">
      <c r="A41" s="22">
        <v>43772</v>
      </c>
      <c r="B41" s="8" t="str">
        <f t="shared" si="0"/>
        <v>日</v>
      </c>
      <c r="C41" s="10" t="s">
        <v>21</v>
      </c>
      <c r="D41" s="11" t="s">
        <v>50</v>
      </c>
    </row>
    <row r="42" spans="1:4" ht="15" customHeight="1">
      <c r="A42" s="22">
        <v>43773</v>
      </c>
      <c r="B42" s="8" t="str">
        <f t="shared" si="0"/>
        <v>月</v>
      </c>
      <c r="C42" s="10" t="s">
        <v>25</v>
      </c>
      <c r="D42" s="11" t="s">
        <v>50</v>
      </c>
    </row>
    <row r="43" spans="1:4" ht="15" customHeight="1">
      <c r="A43" s="22">
        <v>43792</v>
      </c>
      <c r="B43" s="8" t="str">
        <f t="shared" si="0"/>
        <v>土</v>
      </c>
      <c r="C43" s="10" t="s">
        <v>22</v>
      </c>
      <c r="D43" s="9" t="s">
        <v>50</v>
      </c>
    </row>
    <row r="44" spans="1:4" ht="15" customHeight="1">
      <c r="A44" s="22">
        <v>43831</v>
      </c>
      <c r="B44" s="8" t="str">
        <f t="shared" si="0"/>
        <v>水</v>
      </c>
      <c r="C44" s="10" t="s">
        <v>24</v>
      </c>
      <c r="D44" s="11" t="s">
        <v>50</v>
      </c>
    </row>
    <row r="45" spans="1:4" ht="15" customHeight="1">
      <c r="A45" s="22">
        <v>43843</v>
      </c>
      <c r="B45" s="8" t="str">
        <f t="shared" si="0"/>
        <v>月</v>
      </c>
      <c r="C45" s="10" t="s">
        <v>10</v>
      </c>
      <c r="D45" s="11" t="s">
        <v>50</v>
      </c>
    </row>
    <row r="46" spans="1:4" ht="15" customHeight="1">
      <c r="A46" s="22">
        <v>43872</v>
      </c>
      <c r="B46" s="8" t="str">
        <f t="shared" si="0"/>
        <v>火</v>
      </c>
      <c r="C46" s="10" t="s">
        <v>11</v>
      </c>
      <c r="D46" s="11" t="s">
        <v>50</v>
      </c>
    </row>
    <row r="47" spans="1:4" ht="15" customHeight="1">
      <c r="A47" s="22">
        <v>43884</v>
      </c>
      <c r="B47" s="8" t="str">
        <f t="shared" si="0"/>
        <v>日</v>
      </c>
      <c r="C47" s="10" t="s">
        <v>23</v>
      </c>
      <c r="D47" s="11" t="s">
        <v>50</v>
      </c>
    </row>
    <row r="48" spans="1:4" ht="15" customHeight="1">
      <c r="A48" s="22">
        <v>43885</v>
      </c>
      <c r="B48" s="8" t="str">
        <f t="shared" si="0"/>
        <v>月</v>
      </c>
      <c r="C48" s="10" t="s">
        <v>25</v>
      </c>
      <c r="D48" s="11" t="s">
        <v>50</v>
      </c>
    </row>
    <row r="49" spans="1:4" ht="15" customHeight="1">
      <c r="A49" s="22">
        <v>43910</v>
      </c>
      <c r="B49" s="8" t="str">
        <f t="shared" si="0"/>
        <v>金</v>
      </c>
      <c r="C49" s="10" t="s">
        <v>12</v>
      </c>
      <c r="D49" s="11" t="s">
        <v>50</v>
      </c>
    </row>
    <row r="50" spans="1:4" ht="15" customHeight="1">
      <c r="A50" s="22">
        <v>43950</v>
      </c>
      <c r="B50" s="8" t="str">
        <f t="shared" si="0"/>
        <v>水</v>
      </c>
      <c r="C50" s="10" t="s">
        <v>13</v>
      </c>
      <c r="D50" s="11" t="s">
        <v>50</v>
      </c>
    </row>
    <row r="51" spans="1:4" ht="15" customHeight="1">
      <c r="A51" s="22">
        <v>43954</v>
      </c>
      <c r="B51" s="8" t="str">
        <f t="shared" si="0"/>
        <v>日</v>
      </c>
      <c r="C51" s="10" t="s">
        <v>14</v>
      </c>
      <c r="D51" s="11" t="s">
        <v>50</v>
      </c>
    </row>
    <row r="52" spans="1:4" ht="15" customHeight="1">
      <c r="A52" s="22">
        <v>43955</v>
      </c>
      <c r="B52" s="8" t="str">
        <f t="shared" si="0"/>
        <v>月</v>
      </c>
      <c r="C52" s="10" t="s">
        <v>15</v>
      </c>
      <c r="D52" s="11" t="s">
        <v>50</v>
      </c>
    </row>
    <row r="53" spans="1:4" ht="15" customHeight="1">
      <c r="A53" s="22">
        <v>43956</v>
      </c>
      <c r="B53" s="8" t="str">
        <f t="shared" si="0"/>
        <v>火</v>
      </c>
      <c r="C53" s="10" t="s">
        <v>16</v>
      </c>
      <c r="D53" s="11" t="s">
        <v>50</v>
      </c>
    </row>
    <row r="54" spans="1:4" ht="15" customHeight="1">
      <c r="A54" s="22">
        <v>43957</v>
      </c>
      <c r="B54" s="8" t="str">
        <f t="shared" si="0"/>
        <v>水</v>
      </c>
      <c r="C54" s="10" t="s">
        <v>25</v>
      </c>
      <c r="D54" s="11" t="s">
        <v>50</v>
      </c>
    </row>
    <row r="55" spans="1:4" ht="15" customHeight="1">
      <c r="A55" s="22">
        <v>44035</v>
      </c>
      <c r="B55" s="8" t="str">
        <f t="shared" si="0"/>
        <v>木</v>
      </c>
      <c r="C55" s="10" t="s">
        <v>17</v>
      </c>
      <c r="D55" s="11" t="s">
        <v>50</v>
      </c>
    </row>
    <row r="56" spans="1:4" ht="15" customHeight="1">
      <c r="A56" s="22">
        <v>44036</v>
      </c>
      <c r="B56" s="8" t="str">
        <f t="shared" si="0"/>
        <v>金</v>
      </c>
      <c r="C56" s="10" t="s">
        <v>80</v>
      </c>
      <c r="D56" s="11" t="s">
        <v>50</v>
      </c>
    </row>
    <row r="57" spans="1:4" ht="15" customHeight="1">
      <c r="A57" s="22">
        <v>44053</v>
      </c>
      <c r="B57" s="8" t="str">
        <f t="shared" si="0"/>
        <v>月</v>
      </c>
      <c r="C57" s="10" t="s">
        <v>27</v>
      </c>
      <c r="D57" s="11" t="s">
        <v>50</v>
      </c>
    </row>
    <row r="58" spans="1:4" ht="15" customHeight="1">
      <c r="A58" s="22">
        <v>44095</v>
      </c>
      <c r="B58" s="8" t="str">
        <f t="shared" si="0"/>
        <v>月</v>
      </c>
      <c r="C58" s="10" t="s">
        <v>18</v>
      </c>
      <c r="D58" s="11" t="s">
        <v>50</v>
      </c>
    </row>
    <row r="59" spans="1:4" ht="15" customHeight="1">
      <c r="A59" s="22">
        <v>44096</v>
      </c>
      <c r="B59" s="8" t="str">
        <f t="shared" si="0"/>
        <v>火</v>
      </c>
      <c r="C59" s="10" t="s">
        <v>19</v>
      </c>
      <c r="D59" s="11" t="s">
        <v>50</v>
      </c>
    </row>
    <row r="60" spans="1:4" ht="15" customHeight="1">
      <c r="A60" s="22">
        <v>44138</v>
      </c>
      <c r="B60" s="8" t="str">
        <f t="shared" si="0"/>
        <v>火</v>
      </c>
      <c r="C60" s="10" t="s">
        <v>21</v>
      </c>
      <c r="D60" s="11" t="s">
        <v>50</v>
      </c>
    </row>
    <row r="61" spans="1:4" ht="15" customHeight="1">
      <c r="A61" s="22">
        <v>44158</v>
      </c>
      <c r="B61" s="8" t="str">
        <f t="shared" si="0"/>
        <v>月</v>
      </c>
      <c r="C61" s="10" t="s">
        <v>22</v>
      </c>
      <c r="D61" s="11" t="s">
        <v>50</v>
      </c>
    </row>
    <row r="62" spans="1:4" ht="15" customHeight="1">
      <c r="A62" s="22">
        <v>44197</v>
      </c>
      <c r="B62" s="8" t="str">
        <f t="shared" si="0"/>
        <v>金</v>
      </c>
      <c r="C62" s="10" t="s">
        <v>24</v>
      </c>
      <c r="D62" s="11" t="s">
        <v>50</v>
      </c>
    </row>
    <row r="63" spans="1:4" ht="15" customHeight="1">
      <c r="A63" s="22">
        <v>44207</v>
      </c>
      <c r="B63" s="8" t="str">
        <f t="shared" si="0"/>
        <v>月</v>
      </c>
      <c r="C63" s="10" t="s">
        <v>10</v>
      </c>
      <c r="D63" s="11" t="s">
        <v>50</v>
      </c>
    </row>
    <row r="64" spans="1:4" ht="15" customHeight="1">
      <c r="A64" s="22">
        <v>44238</v>
      </c>
      <c r="B64" s="8" t="str">
        <f t="shared" si="0"/>
        <v>木</v>
      </c>
      <c r="C64" s="10" t="s">
        <v>11</v>
      </c>
      <c r="D64" s="11" t="s">
        <v>50</v>
      </c>
    </row>
    <row r="65" spans="1:4" ht="15" customHeight="1">
      <c r="A65" s="22">
        <v>44250</v>
      </c>
      <c r="B65" s="8" t="str">
        <f t="shared" si="0"/>
        <v>火</v>
      </c>
      <c r="C65" s="10" t="s">
        <v>23</v>
      </c>
      <c r="D65" s="11" t="s">
        <v>50</v>
      </c>
    </row>
    <row r="66" spans="1:4" ht="15" customHeight="1">
      <c r="A66" s="22">
        <v>44275</v>
      </c>
      <c r="B66" s="8" t="str">
        <f t="shared" ref="B66:B129" si="1">IF(A66="","",TEXT(A66,"aaa"))</f>
        <v>土</v>
      </c>
      <c r="C66" s="10" t="s">
        <v>12</v>
      </c>
      <c r="D66" s="11" t="s">
        <v>50</v>
      </c>
    </row>
    <row r="67" spans="1:4" ht="15" customHeight="1">
      <c r="A67" s="22">
        <v>44315</v>
      </c>
      <c r="B67" s="8" t="str">
        <f t="shared" si="1"/>
        <v>木</v>
      </c>
      <c r="C67" s="10" t="s">
        <v>13</v>
      </c>
      <c r="D67" s="11" t="s">
        <v>50</v>
      </c>
    </row>
    <row r="68" spans="1:4" ht="15" customHeight="1">
      <c r="A68" s="22">
        <v>44319</v>
      </c>
      <c r="B68" s="8" t="str">
        <f t="shared" si="1"/>
        <v>月</v>
      </c>
      <c r="C68" s="10" t="s">
        <v>14</v>
      </c>
      <c r="D68" s="11" t="s">
        <v>50</v>
      </c>
    </row>
    <row r="69" spans="1:4" ht="15" customHeight="1">
      <c r="A69" s="22">
        <v>44320</v>
      </c>
      <c r="B69" s="8" t="str">
        <f t="shared" si="1"/>
        <v>火</v>
      </c>
      <c r="C69" s="10" t="s">
        <v>15</v>
      </c>
      <c r="D69" s="11" t="s">
        <v>50</v>
      </c>
    </row>
    <row r="70" spans="1:4" ht="15" customHeight="1">
      <c r="A70" s="22">
        <v>44321</v>
      </c>
      <c r="B70" s="8" t="str">
        <f t="shared" si="1"/>
        <v>水</v>
      </c>
      <c r="C70" s="10" t="s">
        <v>16</v>
      </c>
      <c r="D70" s="11" t="s">
        <v>50</v>
      </c>
    </row>
    <row r="71" spans="1:4" ht="15" customHeight="1">
      <c r="A71" s="22">
        <v>44396</v>
      </c>
      <c r="B71" s="8" t="str">
        <f t="shared" si="1"/>
        <v>月</v>
      </c>
      <c r="C71" s="10" t="s">
        <v>17</v>
      </c>
      <c r="D71" s="11" t="s">
        <v>50</v>
      </c>
    </row>
    <row r="72" spans="1:4" ht="15" customHeight="1">
      <c r="A72" s="22">
        <v>44419</v>
      </c>
      <c r="B72" s="8" t="str">
        <f t="shared" si="1"/>
        <v>水</v>
      </c>
      <c r="C72" s="10" t="s">
        <v>27</v>
      </c>
      <c r="D72" s="11" t="s">
        <v>50</v>
      </c>
    </row>
    <row r="73" spans="1:4" ht="15" customHeight="1">
      <c r="A73" s="22">
        <v>44459</v>
      </c>
      <c r="B73" s="8" t="str">
        <f t="shared" si="1"/>
        <v>月</v>
      </c>
      <c r="C73" s="10" t="s">
        <v>18</v>
      </c>
      <c r="D73" s="11" t="s">
        <v>50</v>
      </c>
    </row>
    <row r="74" spans="1:4" ht="15" customHeight="1">
      <c r="A74" s="22">
        <v>44462</v>
      </c>
      <c r="B74" s="8" t="str">
        <f t="shared" si="1"/>
        <v>木</v>
      </c>
      <c r="C74" s="10" t="s">
        <v>19</v>
      </c>
      <c r="D74" s="11" t="s">
        <v>50</v>
      </c>
    </row>
    <row r="75" spans="1:4" ht="15" customHeight="1">
      <c r="A75" s="22">
        <v>44480</v>
      </c>
      <c r="B75" s="8" t="str">
        <f t="shared" si="1"/>
        <v>月</v>
      </c>
      <c r="C75" s="10" t="s">
        <v>80</v>
      </c>
      <c r="D75" s="11" t="s">
        <v>50</v>
      </c>
    </row>
    <row r="76" spans="1:4" ht="15" customHeight="1">
      <c r="A76" s="22">
        <v>44503</v>
      </c>
      <c r="B76" s="8" t="str">
        <f t="shared" si="1"/>
        <v>水</v>
      </c>
      <c r="C76" s="10" t="s">
        <v>21</v>
      </c>
      <c r="D76" s="11" t="s">
        <v>50</v>
      </c>
    </row>
    <row r="77" spans="1:4" ht="15" customHeight="1">
      <c r="A77" s="22">
        <v>44523</v>
      </c>
      <c r="B77" s="8" t="str">
        <f t="shared" si="1"/>
        <v>火</v>
      </c>
      <c r="C77" s="10" t="s">
        <v>22</v>
      </c>
      <c r="D77" s="11" t="s">
        <v>50</v>
      </c>
    </row>
    <row r="78" spans="1:4" ht="15" customHeight="1">
      <c r="A78" s="22">
        <v>44562</v>
      </c>
      <c r="B78" s="8" t="str">
        <f t="shared" si="1"/>
        <v>土</v>
      </c>
      <c r="C78" s="10" t="s">
        <v>24</v>
      </c>
      <c r="D78" s="11" t="s">
        <v>50</v>
      </c>
    </row>
    <row r="79" spans="1:4" ht="15" customHeight="1">
      <c r="A79" s="22">
        <v>44571</v>
      </c>
      <c r="B79" s="8" t="str">
        <f t="shared" si="1"/>
        <v>月</v>
      </c>
      <c r="C79" s="10" t="s">
        <v>10</v>
      </c>
      <c r="D79" s="11" t="s">
        <v>50</v>
      </c>
    </row>
    <row r="80" spans="1:4" ht="15" customHeight="1">
      <c r="A80" s="22">
        <v>44603</v>
      </c>
      <c r="B80" s="8" t="str">
        <f t="shared" si="1"/>
        <v>金</v>
      </c>
      <c r="C80" s="10" t="s">
        <v>11</v>
      </c>
      <c r="D80" s="11" t="s">
        <v>50</v>
      </c>
    </row>
    <row r="81" spans="1:4" ht="15" customHeight="1">
      <c r="A81" s="22">
        <v>44615</v>
      </c>
      <c r="B81" s="8" t="str">
        <f t="shared" si="1"/>
        <v>水</v>
      </c>
      <c r="C81" s="10" t="s">
        <v>23</v>
      </c>
      <c r="D81" s="11" t="s">
        <v>50</v>
      </c>
    </row>
    <row r="82" spans="1:4" ht="15" customHeight="1">
      <c r="A82" s="22">
        <v>44641</v>
      </c>
      <c r="B82" s="8" t="str">
        <f t="shared" si="1"/>
        <v>月</v>
      </c>
      <c r="C82" s="10" t="s">
        <v>12</v>
      </c>
      <c r="D82" s="11" t="s">
        <v>50</v>
      </c>
    </row>
    <row r="83" spans="1:4" ht="15" customHeight="1">
      <c r="A83" s="22">
        <v>44680</v>
      </c>
      <c r="B83" s="8" t="str">
        <f t="shared" si="1"/>
        <v>金</v>
      </c>
      <c r="C83" s="10" t="s">
        <v>13</v>
      </c>
      <c r="D83" s="11" t="s">
        <v>50</v>
      </c>
    </row>
    <row r="84" spans="1:4" ht="15" customHeight="1">
      <c r="A84" s="22">
        <v>44684</v>
      </c>
      <c r="B84" s="8" t="str">
        <f t="shared" si="1"/>
        <v>火</v>
      </c>
      <c r="C84" s="10" t="s">
        <v>14</v>
      </c>
      <c r="D84" s="11" t="s">
        <v>50</v>
      </c>
    </row>
    <row r="85" spans="1:4" ht="15" customHeight="1">
      <c r="A85" s="22">
        <v>44685</v>
      </c>
      <c r="B85" s="8" t="str">
        <f t="shared" si="1"/>
        <v>水</v>
      </c>
      <c r="C85" s="10" t="s">
        <v>15</v>
      </c>
      <c r="D85" s="11" t="s">
        <v>50</v>
      </c>
    </row>
    <row r="86" spans="1:4" ht="15" customHeight="1">
      <c r="A86" s="22">
        <v>44686</v>
      </c>
      <c r="B86" s="8" t="str">
        <f t="shared" si="1"/>
        <v>木</v>
      </c>
      <c r="C86" s="10" t="s">
        <v>16</v>
      </c>
      <c r="D86" s="11" t="s">
        <v>50</v>
      </c>
    </row>
    <row r="87" spans="1:4" ht="15" customHeight="1">
      <c r="A87" s="22">
        <v>44760</v>
      </c>
      <c r="B87" s="8" t="str">
        <f t="shared" si="1"/>
        <v>月</v>
      </c>
      <c r="C87" s="10" t="s">
        <v>17</v>
      </c>
      <c r="D87" s="11" t="s">
        <v>50</v>
      </c>
    </row>
    <row r="88" spans="1:4" ht="15" customHeight="1">
      <c r="A88" s="22">
        <v>44784</v>
      </c>
      <c r="B88" s="8" t="str">
        <f t="shared" si="1"/>
        <v>木</v>
      </c>
      <c r="C88" s="10" t="s">
        <v>27</v>
      </c>
      <c r="D88" s="11" t="s">
        <v>50</v>
      </c>
    </row>
    <row r="89" spans="1:4" ht="15" customHeight="1">
      <c r="A89" s="22">
        <v>44823</v>
      </c>
      <c r="B89" s="8" t="str">
        <f t="shared" si="1"/>
        <v>月</v>
      </c>
      <c r="C89" s="10" t="s">
        <v>18</v>
      </c>
      <c r="D89" s="11" t="s">
        <v>50</v>
      </c>
    </row>
    <row r="90" spans="1:4" ht="15" customHeight="1">
      <c r="A90" s="22">
        <v>44827</v>
      </c>
      <c r="B90" s="8" t="str">
        <f t="shared" si="1"/>
        <v>金</v>
      </c>
      <c r="C90" s="10" t="s">
        <v>19</v>
      </c>
      <c r="D90" s="11" t="s">
        <v>50</v>
      </c>
    </row>
    <row r="91" spans="1:4" ht="15" customHeight="1">
      <c r="A91" s="22">
        <v>44844</v>
      </c>
      <c r="B91" s="8" t="str">
        <f t="shared" si="1"/>
        <v>月</v>
      </c>
      <c r="C91" s="10" t="s">
        <v>80</v>
      </c>
      <c r="D91" s="11" t="s">
        <v>50</v>
      </c>
    </row>
    <row r="92" spans="1:4" ht="15" customHeight="1">
      <c r="A92" s="22">
        <v>44868</v>
      </c>
      <c r="B92" s="8" t="str">
        <f t="shared" si="1"/>
        <v>木</v>
      </c>
      <c r="C92" s="10" t="s">
        <v>21</v>
      </c>
      <c r="D92" s="11" t="s">
        <v>50</v>
      </c>
    </row>
    <row r="93" spans="1:4" ht="15" customHeight="1">
      <c r="A93" s="22">
        <v>44888</v>
      </c>
      <c r="B93" s="8" t="str">
        <f t="shared" si="1"/>
        <v>水</v>
      </c>
      <c r="C93" s="10" t="s">
        <v>22</v>
      </c>
      <c r="D93" s="11" t="s">
        <v>50</v>
      </c>
    </row>
    <row r="94" spans="1:4" ht="15" customHeight="1">
      <c r="A94" s="22">
        <v>44927</v>
      </c>
      <c r="B94" s="8" t="str">
        <f t="shared" si="1"/>
        <v>日</v>
      </c>
      <c r="C94" s="10" t="s">
        <v>24</v>
      </c>
      <c r="D94" s="11" t="s">
        <v>50</v>
      </c>
    </row>
    <row r="95" spans="1:4" ht="15" customHeight="1">
      <c r="A95" s="22">
        <v>44928</v>
      </c>
      <c r="B95" s="8" t="str">
        <f t="shared" si="1"/>
        <v>月</v>
      </c>
      <c r="C95" s="10" t="s">
        <v>25</v>
      </c>
      <c r="D95" s="11" t="s">
        <v>50</v>
      </c>
    </row>
    <row r="96" spans="1:4" ht="15" customHeight="1">
      <c r="A96" s="22">
        <v>44935</v>
      </c>
      <c r="B96" s="8" t="str">
        <f t="shared" si="1"/>
        <v>月</v>
      </c>
      <c r="C96" s="10" t="s">
        <v>10</v>
      </c>
      <c r="D96" s="11" t="s">
        <v>50</v>
      </c>
    </row>
    <row r="97" spans="1:4" ht="15" customHeight="1">
      <c r="A97" s="22">
        <v>44968</v>
      </c>
      <c r="B97" s="8" t="str">
        <f t="shared" si="1"/>
        <v>土</v>
      </c>
      <c r="C97" s="10" t="s">
        <v>11</v>
      </c>
      <c r="D97" s="11" t="s">
        <v>50</v>
      </c>
    </row>
    <row r="98" spans="1:4" ht="15" customHeight="1">
      <c r="A98" s="22">
        <v>44980</v>
      </c>
      <c r="B98" s="8" t="str">
        <f t="shared" si="1"/>
        <v>木</v>
      </c>
      <c r="C98" s="10" t="s">
        <v>23</v>
      </c>
      <c r="D98" s="11" t="s">
        <v>50</v>
      </c>
    </row>
    <row r="99" spans="1:4" ht="15" customHeight="1">
      <c r="A99" s="22">
        <v>45006</v>
      </c>
      <c r="B99" s="8" t="str">
        <f t="shared" si="1"/>
        <v>火</v>
      </c>
      <c r="C99" s="10" t="s">
        <v>12</v>
      </c>
      <c r="D99" s="11" t="s">
        <v>50</v>
      </c>
    </row>
    <row r="100" spans="1:4" ht="15" customHeight="1">
      <c r="A100" s="22">
        <v>45045</v>
      </c>
      <c r="B100" s="8" t="str">
        <f t="shared" si="1"/>
        <v>土</v>
      </c>
      <c r="C100" s="10" t="s">
        <v>13</v>
      </c>
      <c r="D100" s="11" t="s">
        <v>50</v>
      </c>
    </row>
    <row r="101" spans="1:4" ht="15" customHeight="1">
      <c r="A101" s="22">
        <v>45049</v>
      </c>
      <c r="B101" s="8" t="str">
        <f t="shared" si="1"/>
        <v>水</v>
      </c>
      <c r="C101" s="10" t="s">
        <v>14</v>
      </c>
      <c r="D101" s="11" t="s">
        <v>50</v>
      </c>
    </row>
    <row r="102" spans="1:4" ht="15" customHeight="1">
      <c r="A102" s="22">
        <v>45050</v>
      </c>
      <c r="B102" s="8" t="str">
        <f t="shared" si="1"/>
        <v>木</v>
      </c>
      <c r="C102" s="10" t="s">
        <v>15</v>
      </c>
      <c r="D102" s="11" t="s">
        <v>50</v>
      </c>
    </row>
    <row r="103" spans="1:4" ht="15" customHeight="1">
      <c r="A103" s="22">
        <v>45051</v>
      </c>
      <c r="B103" s="8" t="str">
        <f t="shared" si="1"/>
        <v>金</v>
      </c>
      <c r="C103" s="10" t="s">
        <v>16</v>
      </c>
      <c r="D103" s="11" t="s">
        <v>50</v>
      </c>
    </row>
    <row r="104" spans="1:4" ht="15" customHeight="1">
      <c r="A104" s="22">
        <v>45124</v>
      </c>
      <c r="B104" s="8" t="str">
        <f t="shared" si="1"/>
        <v>月</v>
      </c>
      <c r="C104" s="10" t="s">
        <v>17</v>
      </c>
      <c r="D104" s="11" t="s">
        <v>50</v>
      </c>
    </row>
    <row r="105" spans="1:4" ht="15" customHeight="1">
      <c r="A105" s="22">
        <v>45149</v>
      </c>
      <c r="B105" s="8" t="str">
        <f t="shared" si="1"/>
        <v>金</v>
      </c>
      <c r="C105" s="10" t="s">
        <v>27</v>
      </c>
      <c r="D105" s="11" t="s">
        <v>50</v>
      </c>
    </row>
    <row r="106" spans="1:4" ht="15" customHeight="1">
      <c r="A106" s="22">
        <v>45187</v>
      </c>
      <c r="B106" s="8" t="str">
        <f t="shared" si="1"/>
        <v>月</v>
      </c>
      <c r="C106" s="10" t="s">
        <v>18</v>
      </c>
      <c r="D106" s="11" t="s">
        <v>50</v>
      </c>
    </row>
    <row r="107" spans="1:4" ht="15" customHeight="1">
      <c r="A107" s="22">
        <v>45192</v>
      </c>
      <c r="B107" s="8" t="str">
        <f t="shared" si="1"/>
        <v>土</v>
      </c>
      <c r="C107" s="10" t="s">
        <v>19</v>
      </c>
      <c r="D107" s="11" t="s">
        <v>50</v>
      </c>
    </row>
    <row r="108" spans="1:4" ht="15" customHeight="1">
      <c r="A108" s="22">
        <v>45208</v>
      </c>
      <c r="B108" s="8" t="str">
        <f t="shared" si="1"/>
        <v>月</v>
      </c>
      <c r="C108" s="10" t="s">
        <v>80</v>
      </c>
      <c r="D108" s="11" t="s">
        <v>50</v>
      </c>
    </row>
    <row r="109" spans="1:4" ht="15" customHeight="1">
      <c r="A109" s="22">
        <v>45233</v>
      </c>
      <c r="B109" s="8" t="str">
        <f t="shared" si="1"/>
        <v>金</v>
      </c>
      <c r="C109" s="10" t="s">
        <v>21</v>
      </c>
      <c r="D109" s="11" t="s">
        <v>50</v>
      </c>
    </row>
    <row r="110" spans="1:4" ht="15" customHeight="1">
      <c r="A110" s="22">
        <v>45253</v>
      </c>
      <c r="B110" s="8" t="str">
        <f t="shared" si="1"/>
        <v>木</v>
      </c>
      <c r="C110" s="10" t="s">
        <v>22</v>
      </c>
      <c r="D110" s="11" t="s">
        <v>50</v>
      </c>
    </row>
    <row r="111" spans="1:4" ht="15" customHeight="1">
      <c r="A111" s="22">
        <v>45292</v>
      </c>
      <c r="B111" s="8" t="str">
        <f t="shared" si="1"/>
        <v>月</v>
      </c>
      <c r="C111" s="10" t="s">
        <v>24</v>
      </c>
      <c r="D111" s="11" t="s">
        <v>50</v>
      </c>
    </row>
    <row r="112" spans="1:4" ht="15" customHeight="1">
      <c r="A112" s="22">
        <v>45299</v>
      </c>
      <c r="B112" s="8" t="str">
        <f t="shared" si="1"/>
        <v>月</v>
      </c>
      <c r="C112" s="10" t="s">
        <v>10</v>
      </c>
      <c r="D112" s="11" t="s">
        <v>50</v>
      </c>
    </row>
    <row r="113" spans="1:4" ht="15" customHeight="1">
      <c r="A113" s="22">
        <v>45333</v>
      </c>
      <c r="B113" s="8" t="str">
        <f t="shared" si="1"/>
        <v>日</v>
      </c>
      <c r="C113" s="10" t="s">
        <v>11</v>
      </c>
      <c r="D113" s="11" t="s">
        <v>50</v>
      </c>
    </row>
    <row r="114" spans="1:4" ht="15" customHeight="1">
      <c r="A114" s="22">
        <v>45334</v>
      </c>
      <c r="B114" s="8" t="str">
        <f t="shared" si="1"/>
        <v>月</v>
      </c>
      <c r="C114" s="10" t="s">
        <v>25</v>
      </c>
      <c r="D114" s="11" t="s">
        <v>50</v>
      </c>
    </row>
    <row r="115" spans="1:4" ht="15" customHeight="1">
      <c r="A115" s="22">
        <v>45345</v>
      </c>
      <c r="B115" s="8" t="str">
        <f t="shared" si="1"/>
        <v>金</v>
      </c>
      <c r="C115" s="10" t="s">
        <v>23</v>
      </c>
      <c r="D115" s="11" t="s">
        <v>50</v>
      </c>
    </row>
    <row r="116" spans="1:4" ht="15" customHeight="1">
      <c r="A116" s="22">
        <v>45371</v>
      </c>
      <c r="B116" s="8" t="str">
        <f t="shared" si="1"/>
        <v>水</v>
      </c>
      <c r="C116" s="10" t="s">
        <v>12</v>
      </c>
      <c r="D116" s="11" t="s">
        <v>50</v>
      </c>
    </row>
    <row r="117" spans="1:4" ht="15" customHeight="1">
      <c r="A117" s="22">
        <v>45411</v>
      </c>
      <c r="B117" s="8" t="str">
        <f t="shared" si="1"/>
        <v>月</v>
      </c>
      <c r="C117" s="10" t="s">
        <v>13</v>
      </c>
      <c r="D117" s="11" t="s">
        <v>50</v>
      </c>
    </row>
    <row r="118" spans="1:4" ht="15" customHeight="1">
      <c r="A118" s="22">
        <v>45415</v>
      </c>
      <c r="B118" s="8" t="str">
        <f t="shared" si="1"/>
        <v>金</v>
      </c>
      <c r="C118" s="10" t="s">
        <v>14</v>
      </c>
      <c r="D118" s="11" t="s">
        <v>50</v>
      </c>
    </row>
    <row r="119" spans="1:4" ht="15" customHeight="1">
      <c r="A119" s="22">
        <v>45416</v>
      </c>
      <c r="B119" s="8" t="str">
        <f t="shared" si="1"/>
        <v>土</v>
      </c>
      <c r="C119" s="10" t="s">
        <v>15</v>
      </c>
      <c r="D119" s="11" t="s">
        <v>50</v>
      </c>
    </row>
    <row r="120" spans="1:4" ht="15" customHeight="1">
      <c r="A120" s="22">
        <v>45417</v>
      </c>
      <c r="B120" s="8" t="str">
        <f t="shared" si="1"/>
        <v>日</v>
      </c>
      <c r="C120" s="10" t="s">
        <v>16</v>
      </c>
      <c r="D120" s="11" t="s">
        <v>50</v>
      </c>
    </row>
    <row r="121" spans="1:4" ht="15" customHeight="1">
      <c r="A121" s="22">
        <v>45418</v>
      </c>
      <c r="B121" s="8" t="str">
        <f t="shared" si="1"/>
        <v>月</v>
      </c>
      <c r="C121" s="10" t="s">
        <v>25</v>
      </c>
      <c r="D121" s="11" t="s">
        <v>50</v>
      </c>
    </row>
    <row r="122" spans="1:4" ht="15" customHeight="1">
      <c r="A122" s="22">
        <v>45488</v>
      </c>
      <c r="B122" s="8" t="str">
        <f t="shared" si="1"/>
        <v>月</v>
      </c>
      <c r="C122" s="10" t="s">
        <v>17</v>
      </c>
      <c r="D122" s="11" t="s">
        <v>50</v>
      </c>
    </row>
    <row r="123" spans="1:4" ht="15" customHeight="1">
      <c r="A123" s="22">
        <v>45515</v>
      </c>
      <c r="B123" s="8" t="str">
        <f t="shared" si="1"/>
        <v>日</v>
      </c>
      <c r="C123" s="10" t="s">
        <v>27</v>
      </c>
      <c r="D123" s="11" t="s">
        <v>50</v>
      </c>
    </row>
    <row r="124" spans="1:4" ht="15" customHeight="1">
      <c r="A124" s="22">
        <v>45516</v>
      </c>
      <c r="B124" s="8" t="str">
        <f t="shared" si="1"/>
        <v>月</v>
      </c>
      <c r="C124" s="10" t="s">
        <v>25</v>
      </c>
      <c r="D124" s="11" t="s">
        <v>50</v>
      </c>
    </row>
    <row r="125" spans="1:4" ht="15" customHeight="1">
      <c r="A125" s="22">
        <v>45551</v>
      </c>
      <c r="B125" s="8" t="str">
        <f t="shared" si="1"/>
        <v>月</v>
      </c>
      <c r="C125" s="10" t="s">
        <v>18</v>
      </c>
      <c r="D125" s="11" t="s">
        <v>50</v>
      </c>
    </row>
    <row r="126" spans="1:4" ht="15" customHeight="1">
      <c r="A126" s="22">
        <v>45557</v>
      </c>
      <c r="B126" s="8" t="str">
        <f t="shared" si="1"/>
        <v>日</v>
      </c>
      <c r="C126" s="10" t="s">
        <v>19</v>
      </c>
      <c r="D126" s="11" t="s">
        <v>50</v>
      </c>
    </row>
    <row r="127" spans="1:4" ht="15" customHeight="1">
      <c r="A127" s="22">
        <v>45558</v>
      </c>
      <c r="B127" s="8" t="str">
        <f t="shared" si="1"/>
        <v>月</v>
      </c>
      <c r="C127" s="10" t="s">
        <v>25</v>
      </c>
      <c r="D127" s="11" t="s">
        <v>50</v>
      </c>
    </row>
    <row r="128" spans="1:4" ht="15" customHeight="1">
      <c r="A128" s="22">
        <v>45579</v>
      </c>
      <c r="B128" s="8" t="str">
        <f t="shared" si="1"/>
        <v>月</v>
      </c>
      <c r="C128" s="10" t="s">
        <v>80</v>
      </c>
      <c r="D128" s="11" t="s">
        <v>50</v>
      </c>
    </row>
    <row r="129" spans="1:4" ht="15" customHeight="1">
      <c r="A129" s="22">
        <v>45599</v>
      </c>
      <c r="B129" s="8" t="str">
        <f t="shared" si="1"/>
        <v>日</v>
      </c>
      <c r="C129" s="10" t="s">
        <v>21</v>
      </c>
      <c r="D129" s="11" t="s">
        <v>50</v>
      </c>
    </row>
    <row r="130" spans="1:4" ht="15" customHeight="1">
      <c r="A130" s="22">
        <v>45600</v>
      </c>
      <c r="B130" s="8" t="str">
        <f t="shared" ref="B130:B193" si="2">IF(A130="","",TEXT(A130,"aaa"))</f>
        <v>月</v>
      </c>
      <c r="C130" s="10" t="s">
        <v>25</v>
      </c>
      <c r="D130" s="11" t="s">
        <v>50</v>
      </c>
    </row>
    <row r="131" spans="1:4" ht="15" customHeight="1">
      <c r="A131" s="22">
        <v>45619</v>
      </c>
      <c r="B131" s="8" t="str">
        <f t="shared" si="2"/>
        <v>土</v>
      </c>
      <c r="C131" s="10" t="s">
        <v>22</v>
      </c>
      <c r="D131" s="11" t="s">
        <v>50</v>
      </c>
    </row>
    <row r="132" spans="1:4" ht="15" customHeight="1">
      <c r="A132" s="22">
        <v>45658</v>
      </c>
      <c r="B132" s="8" t="str">
        <f t="shared" si="2"/>
        <v>水</v>
      </c>
      <c r="C132" s="10" t="s">
        <v>24</v>
      </c>
      <c r="D132" s="11" t="s">
        <v>50</v>
      </c>
    </row>
    <row r="133" spans="1:4" ht="15" customHeight="1">
      <c r="A133" s="22">
        <v>45670</v>
      </c>
      <c r="B133" s="8" t="str">
        <f t="shared" si="2"/>
        <v>月</v>
      </c>
      <c r="C133" s="10" t="s">
        <v>10</v>
      </c>
      <c r="D133" s="11" t="s">
        <v>50</v>
      </c>
    </row>
    <row r="134" spans="1:4" ht="15" customHeight="1">
      <c r="A134" s="22">
        <v>45699</v>
      </c>
      <c r="B134" s="8" t="str">
        <f t="shared" si="2"/>
        <v>火</v>
      </c>
      <c r="C134" s="10" t="s">
        <v>11</v>
      </c>
      <c r="D134" s="11" t="s">
        <v>50</v>
      </c>
    </row>
    <row r="135" spans="1:4" ht="15" customHeight="1">
      <c r="A135" s="22">
        <v>45711</v>
      </c>
      <c r="B135" s="8" t="str">
        <f t="shared" si="2"/>
        <v>日</v>
      </c>
      <c r="C135" s="10" t="s">
        <v>23</v>
      </c>
      <c r="D135" s="11" t="s">
        <v>50</v>
      </c>
    </row>
    <row r="136" spans="1:4" ht="15" customHeight="1">
      <c r="A136" s="22">
        <v>45712</v>
      </c>
      <c r="B136" s="8" t="str">
        <f t="shared" si="2"/>
        <v>月</v>
      </c>
      <c r="C136" s="10" t="s">
        <v>25</v>
      </c>
      <c r="D136" s="11" t="s">
        <v>50</v>
      </c>
    </row>
    <row r="137" spans="1:4" ht="15" customHeight="1">
      <c r="A137" s="22">
        <v>45736</v>
      </c>
      <c r="B137" s="8" t="str">
        <f t="shared" si="2"/>
        <v>木</v>
      </c>
      <c r="C137" s="10" t="s">
        <v>12</v>
      </c>
      <c r="D137" s="11" t="s">
        <v>50</v>
      </c>
    </row>
    <row r="138" spans="1:4" ht="15" customHeight="1">
      <c r="A138" s="22">
        <v>45776</v>
      </c>
      <c r="B138" s="8" t="str">
        <f t="shared" si="2"/>
        <v>火</v>
      </c>
      <c r="C138" s="10" t="s">
        <v>13</v>
      </c>
      <c r="D138" s="11" t="s">
        <v>50</v>
      </c>
    </row>
    <row r="139" spans="1:4" ht="15" customHeight="1">
      <c r="A139" s="22">
        <v>45780</v>
      </c>
      <c r="B139" s="8" t="str">
        <f t="shared" si="2"/>
        <v>土</v>
      </c>
      <c r="C139" s="10" t="s">
        <v>14</v>
      </c>
      <c r="D139" s="11" t="s">
        <v>50</v>
      </c>
    </row>
    <row r="140" spans="1:4" ht="15" customHeight="1">
      <c r="A140" s="22">
        <v>45781</v>
      </c>
      <c r="B140" s="8" t="str">
        <f t="shared" si="2"/>
        <v>日</v>
      </c>
      <c r="C140" s="10" t="s">
        <v>15</v>
      </c>
      <c r="D140" s="11" t="s">
        <v>50</v>
      </c>
    </row>
    <row r="141" spans="1:4" ht="15" customHeight="1">
      <c r="A141" s="22">
        <v>45782</v>
      </c>
      <c r="B141" s="8" t="str">
        <f t="shared" si="2"/>
        <v>月</v>
      </c>
      <c r="C141" s="10" t="s">
        <v>16</v>
      </c>
      <c r="D141" s="11" t="s">
        <v>50</v>
      </c>
    </row>
    <row r="142" spans="1:4" ht="15" customHeight="1">
      <c r="A142" s="22">
        <v>45783</v>
      </c>
      <c r="B142" s="8" t="str">
        <f t="shared" si="2"/>
        <v>火</v>
      </c>
      <c r="C142" s="10" t="s">
        <v>25</v>
      </c>
      <c r="D142" s="11" t="s">
        <v>50</v>
      </c>
    </row>
    <row r="143" spans="1:4" ht="15" customHeight="1">
      <c r="A143" s="22">
        <v>45859</v>
      </c>
      <c r="B143" s="8" t="str">
        <f t="shared" si="2"/>
        <v>月</v>
      </c>
      <c r="C143" s="10" t="s">
        <v>17</v>
      </c>
      <c r="D143" s="11" t="s">
        <v>50</v>
      </c>
    </row>
    <row r="144" spans="1:4" ht="15" customHeight="1">
      <c r="A144" s="22">
        <v>45880</v>
      </c>
      <c r="B144" s="8" t="str">
        <f t="shared" si="2"/>
        <v>月</v>
      </c>
      <c r="C144" s="10" t="s">
        <v>27</v>
      </c>
      <c r="D144" s="11" t="s">
        <v>50</v>
      </c>
    </row>
    <row r="145" spans="1:4" ht="15" customHeight="1">
      <c r="A145" s="22">
        <v>45915</v>
      </c>
      <c r="B145" s="8" t="str">
        <f t="shared" si="2"/>
        <v>月</v>
      </c>
      <c r="C145" s="10" t="s">
        <v>18</v>
      </c>
      <c r="D145" s="11" t="s">
        <v>50</v>
      </c>
    </row>
    <row r="146" spans="1:4" ht="15" customHeight="1">
      <c r="A146" s="22">
        <v>45923</v>
      </c>
      <c r="B146" s="8" t="str">
        <f t="shared" si="2"/>
        <v>火</v>
      </c>
      <c r="C146" s="10" t="s">
        <v>19</v>
      </c>
      <c r="D146" s="11" t="s">
        <v>50</v>
      </c>
    </row>
    <row r="147" spans="1:4" ht="15" customHeight="1">
      <c r="A147" s="22">
        <v>45943</v>
      </c>
      <c r="B147" s="8" t="str">
        <f t="shared" si="2"/>
        <v>月</v>
      </c>
      <c r="C147" s="10" t="s">
        <v>80</v>
      </c>
      <c r="D147" s="11" t="s">
        <v>50</v>
      </c>
    </row>
    <row r="148" spans="1:4" ht="15" customHeight="1">
      <c r="A148" s="22">
        <v>45964</v>
      </c>
      <c r="B148" s="8" t="str">
        <f t="shared" si="2"/>
        <v>月</v>
      </c>
      <c r="C148" s="10" t="s">
        <v>21</v>
      </c>
      <c r="D148" s="11" t="s">
        <v>50</v>
      </c>
    </row>
    <row r="149" spans="1:4" ht="15" customHeight="1">
      <c r="A149" s="22">
        <v>45984</v>
      </c>
      <c r="B149" s="8" t="str">
        <f t="shared" si="2"/>
        <v>日</v>
      </c>
      <c r="C149" s="10" t="s">
        <v>22</v>
      </c>
      <c r="D149" s="11" t="s">
        <v>50</v>
      </c>
    </row>
    <row r="150" spans="1:4" ht="15" customHeight="1">
      <c r="A150" s="22">
        <v>45985</v>
      </c>
      <c r="B150" s="8" t="str">
        <f t="shared" si="2"/>
        <v>月</v>
      </c>
      <c r="C150" s="10" t="s">
        <v>25</v>
      </c>
      <c r="D150" s="11" t="s">
        <v>50</v>
      </c>
    </row>
    <row r="151" spans="1:4" ht="15" customHeight="1">
      <c r="A151" s="23">
        <v>46023</v>
      </c>
      <c r="B151" s="13" t="str">
        <f t="shared" si="2"/>
        <v>木</v>
      </c>
      <c r="C151" s="21" t="s">
        <v>24</v>
      </c>
      <c r="D151" s="11" t="s">
        <v>50</v>
      </c>
    </row>
    <row r="152" spans="1:4" ht="15" customHeight="1">
      <c r="A152" s="23">
        <v>46034</v>
      </c>
      <c r="B152" s="13" t="str">
        <f t="shared" si="2"/>
        <v>月</v>
      </c>
      <c r="C152" s="14" t="s">
        <v>10</v>
      </c>
      <c r="D152" s="11" t="s">
        <v>50</v>
      </c>
    </row>
    <row r="153" spans="1:4" ht="15" customHeight="1">
      <c r="A153" s="23">
        <v>46064</v>
      </c>
      <c r="B153" s="13" t="str">
        <f t="shared" si="2"/>
        <v>水</v>
      </c>
      <c r="C153" s="14" t="s">
        <v>11</v>
      </c>
      <c r="D153" s="11" t="s">
        <v>50</v>
      </c>
    </row>
    <row r="154" spans="1:4" ht="15" customHeight="1">
      <c r="A154" s="23">
        <v>46076</v>
      </c>
      <c r="B154" s="13" t="str">
        <f t="shared" si="2"/>
        <v>月</v>
      </c>
      <c r="C154" s="10" t="s">
        <v>23</v>
      </c>
      <c r="D154" s="11" t="s">
        <v>50</v>
      </c>
    </row>
    <row r="155" spans="1:4" ht="15" customHeight="1">
      <c r="A155" s="23">
        <v>46101</v>
      </c>
      <c r="B155" s="13" t="str">
        <f t="shared" si="2"/>
        <v>金</v>
      </c>
      <c r="C155" s="14" t="s">
        <v>12</v>
      </c>
      <c r="D155" s="11" t="s">
        <v>50</v>
      </c>
    </row>
    <row r="156" spans="1:4" ht="15" customHeight="1">
      <c r="A156" s="23">
        <v>46141</v>
      </c>
      <c r="B156" s="13" t="str">
        <f t="shared" si="2"/>
        <v>水</v>
      </c>
      <c r="C156" s="14" t="s">
        <v>13</v>
      </c>
      <c r="D156" s="11" t="s">
        <v>50</v>
      </c>
    </row>
    <row r="157" spans="1:4" ht="15" customHeight="1">
      <c r="A157" s="23">
        <v>46145</v>
      </c>
      <c r="B157" s="13" t="str">
        <f t="shared" si="2"/>
        <v>日</v>
      </c>
      <c r="C157" s="14" t="s">
        <v>14</v>
      </c>
      <c r="D157" s="11" t="s">
        <v>50</v>
      </c>
    </row>
    <row r="158" spans="1:4" ht="15" customHeight="1">
      <c r="A158" s="23">
        <v>46146</v>
      </c>
      <c r="B158" s="13" t="str">
        <f t="shared" si="2"/>
        <v>月</v>
      </c>
      <c r="C158" s="14" t="s">
        <v>15</v>
      </c>
      <c r="D158" s="11" t="s">
        <v>50</v>
      </c>
    </row>
    <row r="159" spans="1:4" ht="15" customHeight="1">
      <c r="A159" s="23">
        <v>46147</v>
      </c>
      <c r="B159" s="13" t="str">
        <f t="shared" si="2"/>
        <v>火</v>
      </c>
      <c r="C159" s="10" t="s">
        <v>16</v>
      </c>
      <c r="D159" s="11" t="s">
        <v>50</v>
      </c>
    </row>
    <row r="160" spans="1:4" ht="15" customHeight="1">
      <c r="A160" s="23">
        <v>46148</v>
      </c>
      <c r="B160" s="13" t="str">
        <f t="shared" si="2"/>
        <v>水</v>
      </c>
      <c r="C160" s="14" t="s">
        <v>25</v>
      </c>
      <c r="D160" s="11" t="s">
        <v>50</v>
      </c>
    </row>
    <row r="161" spans="1:4" ht="15" customHeight="1">
      <c r="A161" s="23">
        <v>46223</v>
      </c>
      <c r="B161" s="13" t="str">
        <f t="shared" si="2"/>
        <v>月</v>
      </c>
      <c r="C161" s="14" t="s">
        <v>17</v>
      </c>
      <c r="D161" s="11" t="s">
        <v>50</v>
      </c>
    </row>
    <row r="162" spans="1:4" ht="15" customHeight="1">
      <c r="A162" s="23">
        <v>46245</v>
      </c>
      <c r="B162" s="13" t="str">
        <f t="shared" si="2"/>
        <v>火</v>
      </c>
      <c r="C162" s="14" t="s">
        <v>27</v>
      </c>
      <c r="D162" s="11" t="s">
        <v>50</v>
      </c>
    </row>
    <row r="163" spans="1:4" ht="15" customHeight="1">
      <c r="A163" s="23">
        <v>46286</v>
      </c>
      <c r="B163" s="13" t="str">
        <f t="shared" si="2"/>
        <v>月</v>
      </c>
      <c r="C163" s="14" t="s">
        <v>18</v>
      </c>
      <c r="D163" s="11" t="s">
        <v>50</v>
      </c>
    </row>
    <row r="164" spans="1:4" ht="15" customHeight="1">
      <c r="A164" s="23">
        <v>46287</v>
      </c>
      <c r="B164" s="13" t="str">
        <f t="shared" si="2"/>
        <v>火</v>
      </c>
      <c r="C164" s="14" t="s">
        <v>26</v>
      </c>
      <c r="D164" s="11" t="s">
        <v>50</v>
      </c>
    </row>
    <row r="165" spans="1:4" ht="15" customHeight="1">
      <c r="A165" s="23">
        <v>46288</v>
      </c>
      <c r="B165" s="13" t="str">
        <f t="shared" si="2"/>
        <v>水</v>
      </c>
      <c r="C165" s="10" t="s">
        <v>19</v>
      </c>
      <c r="D165" s="11" t="s">
        <v>50</v>
      </c>
    </row>
    <row r="166" spans="1:4" ht="15" customHeight="1">
      <c r="A166" s="23">
        <v>46307</v>
      </c>
      <c r="B166" s="13" t="str">
        <f t="shared" si="2"/>
        <v>月</v>
      </c>
      <c r="C166" s="14" t="s">
        <v>80</v>
      </c>
      <c r="D166" s="11" t="s">
        <v>50</v>
      </c>
    </row>
    <row r="167" spans="1:4" ht="15" customHeight="1">
      <c r="A167" s="23">
        <v>46329</v>
      </c>
      <c r="B167" s="13" t="str">
        <f t="shared" si="2"/>
        <v>火</v>
      </c>
      <c r="C167" s="14" t="s">
        <v>21</v>
      </c>
      <c r="D167" s="11" t="s">
        <v>50</v>
      </c>
    </row>
    <row r="168" spans="1:4" ht="15" customHeight="1">
      <c r="A168" s="23">
        <v>46349</v>
      </c>
      <c r="B168" s="13" t="str">
        <f t="shared" si="2"/>
        <v>月</v>
      </c>
      <c r="C168" s="14" t="s">
        <v>22</v>
      </c>
      <c r="D168" s="11" t="s">
        <v>50</v>
      </c>
    </row>
    <row r="169" spans="1:4" ht="15" customHeight="1">
      <c r="A169" s="23">
        <v>46388</v>
      </c>
      <c r="B169" s="13" t="str">
        <f t="shared" si="2"/>
        <v>金</v>
      </c>
      <c r="C169" s="14" t="s">
        <v>24</v>
      </c>
      <c r="D169" s="11" t="s">
        <v>50</v>
      </c>
    </row>
    <row r="170" spans="1:4" ht="15" customHeight="1">
      <c r="A170" s="23">
        <v>46398</v>
      </c>
      <c r="B170" s="13" t="str">
        <f t="shared" si="2"/>
        <v>月</v>
      </c>
      <c r="C170" s="14" t="s">
        <v>10</v>
      </c>
      <c r="D170" s="11" t="s">
        <v>50</v>
      </c>
    </row>
    <row r="171" spans="1:4" ht="15" customHeight="1">
      <c r="A171" s="23">
        <v>46429</v>
      </c>
      <c r="B171" s="13" t="str">
        <f t="shared" si="2"/>
        <v>木</v>
      </c>
      <c r="C171" s="14" t="s">
        <v>11</v>
      </c>
      <c r="D171" s="11" t="s">
        <v>50</v>
      </c>
    </row>
    <row r="172" spans="1:4" ht="15" customHeight="1">
      <c r="A172" s="23">
        <v>46441</v>
      </c>
      <c r="B172" s="13" t="str">
        <f t="shared" si="2"/>
        <v>火</v>
      </c>
      <c r="C172" s="10" t="s">
        <v>23</v>
      </c>
      <c r="D172" s="11" t="s">
        <v>50</v>
      </c>
    </row>
    <row r="173" spans="1:4" ht="15" customHeight="1">
      <c r="A173" s="23">
        <v>46467</v>
      </c>
      <c r="B173" s="13" t="str">
        <f t="shared" si="2"/>
        <v>日</v>
      </c>
      <c r="C173" s="10" t="s">
        <v>12</v>
      </c>
      <c r="D173" s="11" t="s">
        <v>50</v>
      </c>
    </row>
    <row r="174" spans="1:4" ht="15" customHeight="1">
      <c r="A174" s="23">
        <v>46468</v>
      </c>
      <c r="B174" s="13" t="str">
        <f t="shared" si="2"/>
        <v>月</v>
      </c>
      <c r="C174" s="10" t="s">
        <v>25</v>
      </c>
      <c r="D174" s="11" t="s">
        <v>50</v>
      </c>
    </row>
    <row r="175" spans="1:4" ht="15" customHeight="1">
      <c r="A175" s="23">
        <v>46506</v>
      </c>
      <c r="B175" s="13" t="str">
        <f t="shared" si="2"/>
        <v>木</v>
      </c>
      <c r="C175" s="10" t="s">
        <v>13</v>
      </c>
      <c r="D175" s="11" t="s">
        <v>50</v>
      </c>
    </row>
    <row r="176" spans="1:4" ht="15" customHeight="1">
      <c r="A176" s="23">
        <v>46510</v>
      </c>
      <c r="B176" s="13" t="str">
        <f t="shared" si="2"/>
        <v>月</v>
      </c>
      <c r="C176" s="10" t="s">
        <v>14</v>
      </c>
      <c r="D176" s="11" t="s">
        <v>50</v>
      </c>
    </row>
    <row r="177" spans="1:4" ht="15" customHeight="1">
      <c r="A177" s="23">
        <v>46511</v>
      </c>
      <c r="B177" s="13" t="str">
        <f t="shared" si="2"/>
        <v>火</v>
      </c>
      <c r="C177" s="14" t="s">
        <v>15</v>
      </c>
      <c r="D177" s="11" t="s">
        <v>50</v>
      </c>
    </row>
    <row r="178" spans="1:4" ht="15" customHeight="1">
      <c r="A178" s="23">
        <v>46512</v>
      </c>
      <c r="B178" s="13" t="str">
        <f t="shared" si="2"/>
        <v>水</v>
      </c>
      <c r="C178" s="14" t="s">
        <v>16</v>
      </c>
      <c r="D178" s="11" t="s">
        <v>50</v>
      </c>
    </row>
    <row r="179" spans="1:4" ht="15" customHeight="1">
      <c r="A179" s="23">
        <v>46587</v>
      </c>
      <c r="B179" s="13" t="str">
        <f t="shared" si="2"/>
        <v>月</v>
      </c>
      <c r="C179" s="14" t="s">
        <v>17</v>
      </c>
      <c r="D179" s="11" t="s">
        <v>50</v>
      </c>
    </row>
    <row r="180" spans="1:4" ht="15" customHeight="1">
      <c r="A180" s="23">
        <v>46610</v>
      </c>
      <c r="B180" s="13" t="str">
        <f t="shared" si="2"/>
        <v>水</v>
      </c>
      <c r="C180" s="14" t="s">
        <v>27</v>
      </c>
      <c r="D180" s="11" t="s">
        <v>50</v>
      </c>
    </row>
    <row r="181" spans="1:4" ht="15" customHeight="1">
      <c r="A181" s="23">
        <v>46650</v>
      </c>
      <c r="B181" s="13" t="str">
        <f t="shared" si="2"/>
        <v>月</v>
      </c>
      <c r="C181" s="14" t="s">
        <v>18</v>
      </c>
      <c r="D181" s="11" t="s">
        <v>50</v>
      </c>
    </row>
    <row r="182" spans="1:4" ht="15" customHeight="1">
      <c r="A182" s="23">
        <v>46653</v>
      </c>
      <c r="B182" s="13" t="str">
        <f t="shared" si="2"/>
        <v>木</v>
      </c>
      <c r="C182" s="14" t="s">
        <v>19</v>
      </c>
      <c r="D182" s="11" t="s">
        <v>50</v>
      </c>
    </row>
    <row r="183" spans="1:4" ht="15" customHeight="1">
      <c r="A183" s="23">
        <v>46671</v>
      </c>
      <c r="B183" s="13" t="str">
        <f t="shared" si="2"/>
        <v>月</v>
      </c>
      <c r="C183" s="14" t="s">
        <v>80</v>
      </c>
      <c r="D183" s="11" t="s">
        <v>50</v>
      </c>
    </row>
    <row r="184" spans="1:4" ht="15" customHeight="1">
      <c r="A184" s="23">
        <v>46694</v>
      </c>
      <c r="B184" s="13" t="str">
        <f t="shared" si="2"/>
        <v>水</v>
      </c>
      <c r="C184" s="14" t="s">
        <v>21</v>
      </c>
      <c r="D184" s="11" t="s">
        <v>50</v>
      </c>
    </row>
    <row r="185" spans="1:4" ht="15" customHeight="1">
      <c r="A185" s="23">
        <v>46714</v>
      </c>
      <c r="B185" s="13" t="str">
        <f t="shared" si="2"/>
        <v>火</v>
      </c>
      <c r="C185" s="14" t="s">
        <v>22</v>
      </c>
      <c r="D185" s="11" t="s">
        <v>50</v>
      </c>
    </row>
    <row r="186" spans="1:4" ht="15" customHeight="1">
      <c r="A186" s="23">
        <v>46753</v>
      </c>
      <c r="B186" s="13" t="str">
        <f t="shared" si="2"/>
        <v>土</v>
      </c>
      <c r="C186" s="14" t="s">
        <v>24</v>
      </c>
      <c r="D186" s="11" t="s">
        <v>50</v>
      </c>
    </row>
    <row r="187" spans="1:4" ht="15" customHeight="1">
      <c r="A187" s="23">
        <v>46762</v>
      </c>
      <c r="B187" s="13" t="str">
        <f t="shared" si="2"/>
        <v>月</v>
      </c>
      <c r="C187" s="14" t="s">
        <v>10</v>
      </c>
      <c r="D187" s="11" t="s">
        <v>50</v>
      </c>
    </row>
    <row r="188" spans="1:4" ht="15" customHeight="1">
      <c r="A188" s="23">
        <v>46794</v>
      </c>
      <c r="B188" s="13" t="str">
        <f t="shared" si="2"/>
        <v>金</v>
      </c>
      <c r="C188" s="10" t="s">
        <v>11</v>
      </c>
      <c r="D188" s="11" t="s">
        <v>50</v>
      </c>
    </row>
    <row r="189" spans="1:4" ht="15" customHeight="1">
      <c r="A189" s="23">
        <v>46806</v>
      </c>
      <c r="B189" s="13" t="str">
        <f t="shared" si="2"/>
        <v>水</v>
      </c>
      <c r="C189" s="14" t="s">
        <v>23</v>
      </c>
      <c r="D189" s="11" t="s">
        <v>50</v>
      </c>
    </row>
    <row r="190" spans="1:4" ht="15" customHeight="1">
      <c r="A190" s="23">
        <v>46832</v>
      </c>
      <c r="B190" s="13" t="str">
        <f t="shared" si="2"/>
        <v>月</v>
      </c>
      <c r="C190" s="14" t="s">
        <v>12</v>
      </c>
      <c r="D190" s="11" t="s">
        <v>50</v>
      </c>
    </row>
    <row r="191" spans="1:4" ht="15" customHeight="1">
      <c r="A191" s="23">
        <v>46872</v>
      </c>
      <c r="B191" s="13" t="str">
        <f t="shared" si="2"/>
        <v>土</v>
      </c>
      <c r="C191" s="14" t="s">
        <v>13</v>
      </c>
      <c r="D191" s="11" t="s">
        <v>50</v>
      </c>
    </row>
    <row r="192" spans="1:4" ht="15" customHeight="1">
      <c r="A192" s="23">
        <v>46876</v>
      </c>
      <c r="B192" s="13" t="str">
        <f t="shared" si="2"/>
        <v>水</v>
      </c>
      <c r="C192" s="14" t="s">
        <v>14</v>
      </c>
      <c r="D192" s="11" t="s">
        <v>50</v>
      </c>
    </row>
    <row r="193" spans="1:4" ht="15" customHeight="1">
      <c r="A193" s="23">
        <v>46877</v>
      </c>
      <c r="B193" s="13" t="str">
        <f t="shared" si="2"/>
        <v>木</v>
      </c>
      <c r="C193" s="14" t="s">
        <v>15</v>
      </c>
      <c r="D193" s="11" t="s">
        <v>50</v>
      </c>
    </row>
    <row r="194" spans="1:4" ht="15" customHeight="1">
      <c r="A194" s="23">
        <v>46878</v>
      </c>
      <c r="B194" s="13" t="str">
        <f t="shared" ref="B194:B257" si="3">IF(A194="","",TEXT(A194,"aaa"))</f>
        <v>金</v>
      </c>
      <c r="C194" s="14" t="s">
        <v>16</v>
      </c>
      <c r="D194" s="11" t="s">
        <v>50</v>
      </c>
    </row>
    <row r="195" spans="1:4" ht="15" customHeight="1">
      <c r="A195" s="23">
        <v>46951</v>
      </c>
      <c r="B195" s="13" t="str">
        <f t="shared" si="3"/>
        <v>月</v>
      </c>
      <c r="C195" s="14" t="s">
        <v>17</v>
      </c>
      <c r="D195" s="11" t="s">
        <v>50</v>
      </c>
    </row>
    <row r="196" spans="1:4" ht="15" customHeight="1">
      <c r="A196" s="23">
        <v>46976</v>
      </c>
      <c r="B196" s="13" t="str">
        <f t="shared" si="3"/>
        <v>金</v>
      </c>
      <c r="C196" s="14" t="s">
        <v>27</v>
      </c>
      <c r="D196" s="11" t="s">
        <v>50</v>
      </c>
    </row>
    <row r="197" spans="1:4" ht="15" customHeight="1">
      <c r="A197" s="23">
        <v>47014</v>
      </c>
      <c r="B197" s="13" t="str">
        <f t="shared" si="3"/>
        <v>月</v>
      </c>
      <c r="C197" s="10" t="s">
        <v>18</v>
      </c>
      <c r="D197" s="11" t="s">
        <v>50</v>
      </c>
    </row>
    <row r="198" spans="1:4" ht="15" customHeight="1">
      <c r="A198" s="23">
        <v>47018</v>
      </c>
      <c r="B198" s="13" t="str">
        <f t="shared" si="3"/>
        <v>金</v>
      </c>
      <c r="C198" s="14" t="s">
        <v>19</v>
      </c>
      <c r="D198" s="11" t="s">
        <v>50</v>
      </c>
    </row>
    <row r="199" spans="1:4" ht="15" customHeight="1">
      <c r="A199" s="23">
        <v>47035</v>
      </c>
      <c r="B199" s="13" t="str">
        <f t="shared" si="3"/>
        <v>月</v>
      </c>
      <c r="C199" s="10" t="s">
        <v>80</v>
      </c>
      <c r="D199" s="11" t="s">
        <v>50</v>
      </c>
    </row>
    <row r="200" spans="1:4" ht="15" customHeight="1">
      <c r="A200" s="23">
        <v>47060</v>
      </c>
      <c r="B200" s="13" t="str">
        <f t="shared" si="3"/>
        <v>金</v>
      </c>
      <c r="C200" s="14" t="s">
        <v>21</v>
      </c>
      <c r="D200" s="11" t="s">
        <v>50</v>
      </c>
    </row>
    <row r="201" spans="1:4" ht="15" customHeight="1">
      <c r="A201" s="23">
        <v>47080</v>
      </c>
      <c r="B201" s="13" t="str">
        <f t="shared" si="3"/>
        <v>木</v>
      </c>
      <c r="C201" s="14" t="s">
        <v>22</v>
      </c>
      <c r="D201" s="11" t="s">
        <v>50</v>
      </c>
    </row>
    <row r="202" spans="1:4" ht="15" customHeight="1">
      <c r="A202" s="23">
        <v>47119</v>
      </c>
      <c r="B202" s="13" t="str">
        <f t="shared" si="3"/>
        <v>月</v>
      </c>
      <c r="C202" s="14" t="s">
        <v>24</v>
      </c>
      <c r="D202" s="11" t="s">
        <v>50</v>
      </c>
    </row>
    <row r="203" spans="1:4" ht="15" customHeight="1">
      <c r="A203" s="23">
        <v>47126</v>
      </c>
      <c r="B203" s="13" t="str">
        <f t="shared" si="3"/>
        <v>月</v>
      </c>
      <c r="C203" s="10" t="s">
        <v>10</v>
      </c>
      <c r="D203" s="11" t="s">
        <v>50</v>
      </c>
    </row>
    <row r="204" spans="1:4" ht="15" customHeight="1">
      <c r="A204" s="23">
        <v>47160</v>
      </c>
      <c r="B204" s="13" t="str">
        <f t="shared" si="3"/>
        <v>日</v>
      </c>
      <c r="C204" s="14" t="s">
        <v>11</v>
      </c>
      <c r="D204" s="11" t="s">
        <v>50</v>
      </c>
    </row>
    <row r="205" spans="1:4" ht="15" customHeight="1">
      <c r="A205" s="23">
        <v>47161</v>
      </c>
      <c r="B205" s="13" t="str">
        <f t="shared" si="3"/>
        <v>月</v>
      </c>
      <c r="C205" s="14" t="s">
        <v>25</v>
      </c>
      <c r="D205" s="11" t="s">
        <v>50</v>
      </c>
    </row>
    <row r="206" spans="1:4" ht="15" customHeight="1">
      <c r="A206" s="23">
        <v>47172</v>
      </c>
      <c r="B206" s="13" t="str">
        <f t="shared" si="3"/>
        <v>金</v>
      </c>
      <c r="C206" s="14" t="s">
        <v>23</v>
      </c>
      <c r="D206" s="11" t="s">
        <v>50</v>
      </c>
    </row>
    <row r="207" spans="1:4" ht="15" customHeight="1">
      <c r="A207" s="23">
        <v>47197</v>
      </c>
      <c r="B207" s="13" t="str">
        <f t="shared" si="3"/>
        <v>火</v>
      </c>
      <c r="C207" s="10" t="s">
        <v>12</v>
      </c>
      <c r="D207" s="11" t="s">
        <v>50</v>
      </c>
    </row>
    <row r="208" spans="1:4" ht="15" customHeight="1">
      <c r="A208" s="23">
        <v>47237</v>
      </c>
      <c r="B208" s="13" t="str">
        <f t="shared" si="3"/>
        <v>日</v>
      </c>
      <c r="C208" s="14" t="s">
        <v>13</v>
      </c>
      <c r="D208" s="11" t="s">
        <v>50</v>
      </c>
    </row>
    <row r="209" spans="1:4" ht="15" customHeight="1">
      <c r="A209" s="23">
        <v>47238</v>
      </c>
      <c r="B209" s="13" t="str">
        <f t="shared" si="3"/>
        <v>月</v>
      </c>
      <c r="C209" s="14" t="s">
        <v>25</v>
      </c>
      <c r="D209" s="11" t="s">
        <v>50</v>
      </c>
    </row>
    <row r="210" spans="1:4" ht="15" customHeight="1">
      <c r="A210" s="23">
        <v>47241</v>
      </c>
      <c r="B210" s="13" t="str">
        <f t="shared" si="3"/>
        <v>木</v>
      </c>
      <c r="C210" s="14" t="s">
        <v>14</v>
      </c>
      <c r="D210" s="11" t="s">
        <v>50</v>
      </c>
    </row>
    <row r="211" spans="1:4" ht="15" customHeight="1">
      <c r="A211" s="23">
        <v>47242</v>
      </c>
      <c r="B211" s="13" t="str">
        <f t="shared" si="3"/>
        <v>金</v>
      </c>
      <c r="C211" s="10" t="s">
        <v>15</v>
      </c>
      <c r="D211" s="11" t="s">
        <v>50</v>
      </c>
    </row>
    <row r="212" spans="1:4" ht="15" customHeight="1">
      <c r="A212" s="23">
        <v>47243</v>
      </c>
      <c r="B212" s="13" t="str">
        <f t="shared" si="3"/>
        <v>土</v>
      </c>
      <c r="C212" s="10" t="s">
        <v>16</v>
      </c>
      <c r="D212" s="11" t="s">
        <v>50</v>
      </c>
    </row>
    <row r="213" spans="1:4" ht="15" customHeight="1">
      <c r="A213" s="23">
        <v>47315</v>
      </c>
      <c r="B213" s="13" t="str">
        <f t="shared" si="3"/>
        <v>月</v>
      </c>
      <c r="C213" s="14" t="s">
        <v>17</v>
      </c>
      <c r="D213" s="11" t="s">
        <v>50</v>
      </c>
    </row>
    <row r="214" spans="1:4" ht="15" customHeight="1">
      <c r="A214" s="23">
        <v>47341</v>
      </c>
      <c r="B214" s="13" t="str">
        <f t="shared" si="3"/>
        <v>土</v>
      </c>
      <c r="C214" s="14" t="s">
        <v>27</v>
      </c>
      <c r="D214" s="11" t="s">
        <v>50</v>
      </c>
    </row>
    <row r="215" spans="1:4" ht="15" customHeight="1">
      <c r="A215" s="23">
        <v>47378</v>
      </c>
      <c r="B215" s="13" t="str">
        <f t="shared" si="3"/>
        <v>月</v>
      </c>
      <c r="C215" s="14" t="s">
        <v>18</v>
      </c>
      <c r="D215" s="11" t="s">
        <v>50</v>
      </c>
    </row>
    <row r="216" spans="1:4" ht="15" customHeight="1">
      <c r="A216" s="23">
        <v>47384</v>
      </c>
      <c r="B216" s="13" t="str">
        <f t="shared" si="3"/>
        <v>日</v>
      </c>
      <c r="C216" s="14" t="s">
        <v>19</v>
      </c>
      <c r="D216" s="11" t="s">
        <v>50</v>
      </c>
    </row>
    <row r="217" spans="1:4" ht="15" customHeight="1">
      <c r="A217" s="23">
        <v>47385</v>
      </c>
      <c r="B217" s="13" t="str">
        <f t="shared" si="3"/>
        <v>月</v>
      </c>
      <c r="C217" s="10" t="s">
        <v>25</v>
      </c>
      <c r="D217" s="11" t="s">
        <v>50</v>
      </c>
    </row>
    <row r="218" spans="1:4" ht="15" customHeight="1">
      <c r="A218" s="23">
        <v>47399</v>
      </c>
      <c r="B218" s="13" t="str">
        <f t="shared" si="3"/>
        <v>月</v>
      </c>
      <c r="C218" s="14" t="s">
        <v>80</v>
      </c>
      <c r="D218" s="11" t="s">
        <v>50</v>
      </c>
    </row>
    <row r="219" spans="1:4" ht="15" customHeight="1">
      <c r="A219" s="23">
        <v>47425</v>
      </c>
      <c r="B219" s="13" t="str">
        <f t="shared" si="3"/>
        <v>土</v>
      </c>
      <c r="C219" s="14" t="s">
        <v>21</v>
      </c>
      <c r="D219" s="11" t="s">
        <v>50</v>
      </c>
    </row>
    <row r="220" spans="1:4" ht="15" customHeight="1">
      <c r="A220" s="23">
        <v>47445</v>
      </c>
      <c r="B220" s="13" t="str">
        <f t="shared" si="3"/>
        <v>金</v>
      </c>
      <c r="C220" s="14" t="s">
        <v>22</v>
      </c>
      <c r="D220" s="11" t="s">
        <v>50</v>
      </c>
    </row>
    <row r="221" spans="1:4" ht="15" customHeight="1">
      <c r="A221" s="23">
        <v>47484</v>
      </c>
      <c r="B221" s="13" t="str">
        <f t="shared" si="3"/>
        <v>火</v>
      </c>
      <c r="C221" s="14" t="s">
        <v>24</v>
      </c>
      <c r="D221" s="11" t="s">
        <v>50</v>
      </c>
    </row>
    <row r="222" spans="1:4" ht="15" customHeight="1">
      <c r="A222" s="23">
        <v>47497</v>
      </c>
      <c r="B222" s="13" t="str">
        <f t="shared" si="3"/>
        <v>月</v>
      </c>
      <c r="C222" s="14" t="s">
        <v>10</v>
      </c>
      <c r="D222" s="11" t="s">
        <v>50</v>
      </c>
    </row>
    <row r="223" spans="1:4" ht="15" customHeight="1">
      <c r="A223" s="23">
        <v>47525</v>
      </c>
      <c r="B223" s="13" t="str">
        <f t="shared" si="3"/>
        <v>月</v>
      </c>
      <c r="C223" s="14" t="s">
        <v>11</v>
      </c>
      <c r="D223" s="11" t="s">
        <v>50</v>
      </c>
    </row>
    <row r="224" spans="1:4" ht="15" customHeight="1">
      <c r="A224" s="23">
        <v>47537</v>
      </c>
      <c r="B224" s="13" t="str">
        <f t="shared" si="3"/>
        <v>土</v>
      </c>
      <c r="C224" s="14" t="s">
        <v>23</v>
      </c>
      <c r="D224" s="11" t="s">
        <v>50</v>
      </c>
    </row>
    <row r="225" spans="1:4" ht="15" customHeight="1">
      <c r="A225" s="23">
        <v>47562</v>
      </c>
      <c r="B225" s="13" t="str">
        <f t="shared" si="3"/>
        <v>水</v>
      </c>
      <c r="C225" s="14" t="s">
        <v>12</v>
      </c>
      <c r="D225" s="11" t="s">
        <v>50</v>
      </c>
    </row>
    <row r="226" spans="1:4" ht="15" customHeight="1">
      <c r="A226" s="23">
        <v>47602</v>
      </c>
      <c r="B226" s="13" t="str">
        <f t="shared" si="3"/>
        <v>月</v>
      </c>
      <c r="C226" s="14" t="s">
        <v>13</v>
      </c>
      <c r="D226" s="11" t="s">
        <v>50</v>
      </c>
    </row>
    <row r="227" spans="1:4" ht="15" customHeight="1">
      <c r="A227" s="23">
        <v>47606</v>
      </c>
      <c r="B227" s="13" t="str">
        <f t="shared" si="3"/>
        <v>金</v>
      </c>
      <c r="C227" s="14" t="s">
        <v>14</v>
      </c>
      <c r="D227" s="11" t="s">
        <v>50</v>
      </c>
    </row>
    <row r="228" spans="1:4" ht="15" customHeight="1">
      <c r="A228" s="23">
        <v>47607</v>
      </c>
      <c r="B228" s="13" t="str">
        <f t="shared" si="3"/>
        <v>土</v>
      </c>
      <c r="C228" s="14" t="s">
        <v>15</v>
      </c>
      <c r="D228" s="11" t="s">
        <v>50</v>
      </c>
    </row>
    <row r="229" spans="1:4" ht="15" customHeight="1">
      <c r="A229" s="23">
        <v>47608</v>
      </c>
      <c r="B229" s="13" t="str">
        <f t="shared" si="3"/>
        <v>日</v>
      </c>
      <c r="C229" s="14" t="s">
        <v>16</v>
      </c>
      <c r="D229" s="11" t="s">
        <v>50</v>
      </c>
    </row>
    <row r="230" spans="1:4" ht="15" customHeight="1">
      <c r="A230" s="23">
        <v>47609</v>
      </c>
      <c r="B230" s="13" t="str">
        <f t="shared" si="3"/>
        <v>月</v>
      </c>
      <c r="C230" s="14" t="s">
        <v>25</v>
      </c>
      <c r="D230" s="11" t="s">
        <v>50</v>
      </c>
    </row>
    <row r="231" spans="1:4" ht="15" customHeight="1">
      <c r="A231" s="23">
        <v>47679</v>
      </c>
      <c r="B231" s="13" t="str">
        <f t="shared" si="3"/>
        <v>月</v>
      </c>
      <c r="C231" s="14" t="s">
        <v>17</v>
      </c>
      <c r="D231" s="11" t="s">
        <v>50</v>
      </c>
    </row>
    <row r="232" spans="1:4" ht="15" customHeight="1">
      <c r="A232" s="23">
        <v>47706</v>
      </c>
      <c r="B232" s="13" t="str">
        <f t="shared" si="3"/>
        <v>日</v>
      </c>
      <c r="C232" s="14" t="s">
        <v>27</v>
      </c>
      <c r="D232" s="11" t="s">
        <v>50</v>
      </c>
    </row>
    <row r="233" spans="1:4" ht="15" customHeight="1">
      <c r="A233" s="23">
        <v>47707</v>
      </c>
      <c r="B233" s="13" t="str">
        <f t="shared" si="3"/>
        <v>月</v>
      </c>
      <c r="C233" s="14" t="s">
        <v>25</v>
      </c>
      <c r="D233" s="11" t="s">
        <v>50</v>
      </c>
    </row>
    <row r="234" spans="1:4" ht="15" customHeight="1">
      <c r="A234" s="23">
        <v>47742</v>
      </c>
      <c r="B234" s="13" t="str">
        <f t="shared" si="3"/>
        <v>月</v>
      </c>
      <c r="C234" s="14" t="s">
        <v>18</v>
      </c>
      <c r="D234" s="11" t="s">
        <v>50</v>
      </c>
    </row>
    <row r="235" spans="1:4" ht="15" customHeight="1">
      <c r="A235" s="23">
        <v>47749</v>
      </c>
      <c r="B235" s="13" t="str">
        <f t="shared" si="3"/>
        <v>月</v>
      </c>
      <c r="C235" s="14" t="s">
        <v>19</v>
      </c>
      <c r="D235" s="11" t="s">
        <v>50</v>
      </c>
    </row>
    <row r="236" spans="1:4" ht="15" customHeight="1">
      <c r="A236" s="23">
        <v>47770</v>
      </c>
      <c r="B236" s="13" t="str">
        <f t="shared" si="3"/>
        <v>月</v>
      </c>
      <c r="C236" s="14" t="s">
        <v>80</v>
      </c>
      <c r="D236" s="11" t="s">
        <v>50</v>
      </c>
    </row>
    <row r="237" spans="1:4" ht="15" customHeight="1">
      <c r="A237" s="23">
        <v>47790</v>
      </c>
      <c r="B237" s="13" t="str">
        <f t="shared" si="3"/>
        <v>日</v>
      </c>
      <c r="C237" s="14" t="s">
        <v>21</v>
      </c>
      <c r="D237" s="11" t="s">
        <v>50</v>
      </c>
    </row>
    <row r="238" spans="1:4" ht="15" customHeight="1">
      <c r="A238" s="23">
        <v>47791</v>
      </c>
      <c r="B238" s="13" t="str">
        <f t="shared" si="3"/>
        <v>月</v>
      </c>
      <c r="C238" s="14" t="s">
        <v>25</v>
      </c>
      <c r="D238" s="11" t="s">
        <v>50</v>
      </c>
    </row>
    <row r="239" spans="1:4" ht="15" customHeight="1">
      <c r="A239" s="23">
        <v>47810</v>
      </c>
      <c r="B239" s="13" t="str">
        <f t="shared" si="3"/>
        <v>土</v>
      </c>
      <c r="C239" s="14" t="s">
        <v>22</v>
      </c>
      <c r="D239" s="11" t="s">
        <v>50</v>
      </c>
    </row>
    <row r="240" spans="1:4" ht="15" customHeight="1">
      <c r="A240" s="23"/>
      <c r="B240" s="13" t="str">
        <f t="shared" si="3"/>
        <v/>
      </c>
      <c r="C240" s="14"/>
      <c r="D240" s="11"/>
    </row>
    <row r="241" spans="1:4" ht="15" customHeight="1">
      <c r="A241" s="23"/>
      <c r="B241" s="13" t="str">
        <f t="shared" si="3"/>
        <v/>
      </c>
      <c r="C241" s="14"/>
      <c r="D241" s="11"/>
    </row>
    <row r="242" spans="1:4" ht="15" customHeight="1">
      <c r="A242" s="23"/>
      <c r="B242" s="13" t="str">
        <f t="shared" si="3"/>
        <v/>
      </c>
      <c r="C242" s="14"/>
      <c r="D242" s="11"/>
    </row>
    <row r="243" spans="1:4" ht="15" customHeight="1">
      <c r="A243" s="23"/>
      <c r="B243" s="13" t="str">
        <f t="shared" si="3"/>
        <v/>
      </c>
      <c r="C243" s="14"/>
      <c r="D243" s="11"/>
    </row>
    <row r="244" spans="1:4" ht="15" customHeight="1">
      <c r="A244" s="23"/>
      <c r="B244" s="13" t="str">
        <f t="shared" si="3"/>
        <v/>
      </c>
      <c r="C244" s="14"/>
      <c r="D244" s="11"/>
    </row>
    <row r="245" spans="1:4" ht="15" customHeight="1">
      <c r="A245" s="23"/>
      <c r="B245" s="13" t="str">
        <f t="shared" si="3"/>
        <v/>
      </c>
      <c r="C245" s="14"/>
      <c r="D245" s="11"/>
    </row>
    <row r="246" spans="1:4" ht="15" customHeight="1">
      <c r="A246" s="23"/>
      <c r="B246" s="13" t="str">
        <f t="shared" si="3"/>
        <v/>
      </c>
      <c r="C246" s="14"/>
      <c r="D246" s="11"/>
    </row>
    <row r="247" spans="1:4" ht="15" customHeight="1">
      <c r="A247" s="23"/>
      <c r="B247" s="13" t="str">
        <f t="shared" si="3"/>
        <v/>
      </c>
      <c r="C247" s="14"/>
      <c r="D247" s="11"/>
    </row>
    <row r="248" spans="1:4" ht="15" customHeight="1">
      <c r="A248" s="23"/>
      <c r="B248" s="13" t="str">
        <f t="shared" si="3"/>
        <v/>
      </c>
      <c r="C248" s="14"/>
      <c r="D248" s="11"/>
    </row>
    <row r="249" spans="1:4" ht="15" customHeight="1">
      <c r="A249" s="23"/>
      <c r="B249" s="13" t="str">
        <f t="shared" si="3"/>
        <v/>
      </c>
      <c r="C249" s="14"/>
      <c r="D249" s="11"/>
    </row>
    <row r="250" spans="1:4" ht="15" customHeight="1">
      <c r="A250" s="23"/>
      <c r="B250" s="13" t="str">
        <f t="shared" si="3"/>
        <v/>
      </c>
      <c r="C250" s="14"/>
      <c r="D250" s="11"/>
    </row>
    <row r="251" spans="1:4" ht="15" customHeight="1">
      <c r="A251" s="23"/>
      <c r="B251" s="13" t="str">
        <f t="shared" si="3"/>
        <v/>
      </c>
      <c r="C251" s="14"/>
      <c r="D251" s="11"/>
    </row>
    <row r="252" spans="1:4" ht="15" customHeight="1">
      <c r="A252" s="23"/>
      <c r="B252" s="13" t="str">
        <f t="shared" si="3"/>
        <v/>
      </c>
      <c r="C252" s="14"/>
      <c r="D252" s="11"/>
    </row>
    <row r="253" spans="1:4" ht="15" customHeight="1">
      <c r="A253" s="23"/>
      <c r="B253" s="13" t="str">
        <f t="shared" si="3"/>
        <v/>
      </c>
      <c r="C253" s="14"/>
      <c r="D253" s="11"/>
    </row>
    <row r="254" spans="1:4" ht="15" customHeight="1">
      <c r="A254" s="23"/>
      <c r="B254" s="13" t="str">
        <f t="shared" si="3"/>
        <v/>
      </c>
      <c r="C254" s="14"/>
      <c r="D254" s="15"/>
    </row>
    <row r="255" spans="1:4" ht="15" customHeight="1">
      <c r="A255" s="23"/>
      <c r="B255" s="13" t="str">
        <f t="shared" si="3"/>
        <v/>
      </c>
      <c r="C255" s="14"/>
      <c r="D255" s="15"/>
    </row>
    <row r="256" spans="1:4" ht="15" customHeight="1">
      <c r="A256" s="23"/>
      <c r="B256" s="13" t="str">
        <f t="shared" si="3"/>
        <v/>
      </c>
      <c r="C256" s="14"/>
      <c r="D256" s="15"/>
    </row>
    <row r="257" spans="1:4" ht="15" customHeight="1">
      <c r="A257" s="23"/>
      <c r="B257" s="13" t="str">
        <f t="shared" si="3"/>
        <v/>
      </c>
      <c r="C257" s="14"/>
      <c r="D257" s="15"/>
    </row>
    <row r="258" spans="1:4" ht="15" customHeight="1">
      <c r="A258" s="23"/>
      <c r="B258" s="13" t="str">
        <f t="shared" ref="B258:B321" si="4">IF(A258="","",TEXT(A258,"aaa"))</f>
        <v/>
      </c>
      <c r="C258" s="14"/>
      <c r="D258" s="15"/>
    </row>
    <row r="259" spans="1:4" ht="15" customHeight="1">
      <c r="A259" s="23"/>
      <c r="B259" s="13" t="str">
        <f t="shared" si="4"/>
        <v/>
      </c>
      <c r="C259" s="14"/>
      <c r="D259" s="15"/>
    </row>
    <row r="260" spans="1:4" ht="15" customHeight="1">
      <c r="A260" s="23"/>
      <c r="B260" s="13" t="str">
        <f t="shared" si="4"/>
        <v/>
      </c>
      <c r="C260" s="14"/>
      <c r="D260" s="15"/>
    </row>
    <row r="261" spans="1:4" ht="15" customHeight="1">
      <c r="A261" s="23"/>
      <c r="B261" s="13" t="str">
        <f t="shared" si="4"/>
        <v/>
      </c>
      <c r="C261" s="14"/>
      <c r="D261" s="15"/>
    </row>
    <row r="262" spans="1:4" ht="15" customHeight="1">
      <c r="A262" s="23"/>
      <c r="B262" s="13" t="str">
        <f t="shared" si="4"/>
        <v/>
      </c>
      <c r="C262" s="14"/>
      <c r="D262" s="15"/>
    </row>
    <row r="263" spans="1:4" ht="15" customHeight="1">
      <c r="A263" s="23"/>
      <c r="B263" s="13" t="str">
        <f t="shared" si="4"/>
        <v/>
      </c>
      <c r="C263" s="14"/>
      <c r="D263" s="15"/>
    </row>
    <row r="264" spans="1:4" ht="15" customHeight="1">
      <c r="A264" s="23"/>
      <c r="B264" s="13" t="str">
        <f t="shared" si="4"/>
        <v/>
      </c>
      <c r="C264" s="14"/>
      <c r="D264" s="15"/>
    </row>
    <row r="265" spans="1:4" ht="15" customHeight="1">
      <c r="A265" s="23"/>
      <c r="B265" s="13" t="str">
        <f t="shared" si="4"/>
        <v/>
      </c>
      <c r="C265" s="14"/>
      <c r="D265" s="15"/>
    </row>
    <row r="266" spans="1:4" ht="15" customHeight="1">
      <c r="A266" s="23"/>
      <c r="B266" s="13" t="str">
        <f t="shared" si="4"/>
        <v/>
      </c>
      <c r="C266" s="14"/>
      <c r="D266" s="15"/>
    </row>
    <row r="267" spans="1:4" ht="15" customHeight="1">
      <c r="A267" s="23"/>
      <c r="B267" s="13" t="str">
        <f t="shared" si="4"/>
        <v/>
      </c>
      <c r="C267" s="14"/>
      <c r="D267" s="15"/>
    </row>
    <row r="268" spans="1:4" ht="15" customHeight="1">
      <c r="A268" s="23"/>
      <c r="B268" s="13" t="str">
        <f t="shared" si="4"/>
        <v/>
      </c>
      <c r="C268" s="14"/>
      <c r="D268" s="15"/>
    </row>
    <row r="269" spans="1:4" ht="15" customHeight="1">
      <c r="A269" s="23"/>
      <c r="B269" s="13" t="str">
        <f t="shared" si="4"/>
        <v/>
      </c>
      <c r="C269" s="14"/>
      <c r="D269" s="15"/>
    </row>
    <row r="270" spans="1:4" ht="15" customHeight="1">
      <c r="A270" s="23"/>
      <c r="B270" s="13" t="str">
        <f t="shared" si="4"/>
        <v/>
      </c>
      <c r="C270" s="14"/>
      <c r="D270" s="15"/>
    </row>
    <row r="271" spans="1:4" ht="15" customHeight="1">
      <c r="A271" s="23"/>
      <c r="B271" s="13" t="str">
        <f t="shared" si="4"/>
        <v/>
      </c>
      <c r="C271" s="14"/>
      <c r="D271" s="15"/>
    </row>
    <row r="272" spans="1:4" ht="15" customHeight="1">
      <c r="A272" s="23"/>
      <c r="B272" s="13" t="str">
        <f t="shared" si="4"/>
        <v/>
      </c>
      <c r="C272" s="14"/>
      <c r="D272" s="15"/>
    </row>
    <row r="273" spans="1:4" ht="15" customHeight="1">
      <c r="A273" s="23"/>
      <c r="B273" s="13" t="str">
        <f t="shared" si="4"/>
        <v/>
      </c>
      <c r="C273" s="14"/>
      <c r="D273" s="15"/>
    </row>
    <row r="274" spans="1:4" ht="15" customHeight="1">
      <c r="A274" s="23"/>
      <c r="B274" s="13" t="str">
        <f t="shared" si="4"/>
        <v/>
      </c>
      <c r="C274" s="14"/>
      <c r="D274" s="15"/>
    </row>
    <row r="275" spans="1:4" ht="15" customHeight="1">
      <c r="A275" s="23"/>
      <c r="B275" s="13" t="str">
        <f t="shared" si="4"/>
        <v/>
      </c>
      <c r="C275" s="14"/>
      <c r="D275" s="15"/>
    </row>
    <row r="276" spans="1:4" ht="15" customHeight="1">
      <c r="A276" s="23"/>
      <c r="B276" s="13" t="str">
        <f t="shared" si="4"/>
        <v/>
      </c>
      <c r="C276" s="14"/>
      <c r="D276" s="15"/>
    </row>
    <row r="277" spans="1:4" ht="15" customHeight="1">
      <c r="A277" s="23"/>
      <c r="B277" s="13" t="str">
        <f t="shared" si="4"/>
        <v/>
      </c>
      <c r="C277" s="14"/>
      <c r="D277" s="15"/>
    </row>
    <row r="278" spans="1:4" ht="15" customHeight="1">
      <c r="A278" s="23"/>
      <c r="B278" s="13" t="str">
        <f t="shared" si="4"/>
        <v/>
      </c>
      <c r="C278" s="14"/>
      <c r="D278" s="15"/>
    </row>
    <row r="279" spans="1:4" ht="15" customHeight="1">
      <c r="A279" s="23"/>
      <c r="B279" s="13" t="str">
        <f t="shared" si="4"/>
        <v/>
      </c>
      <c r="C279" s="14"/>
      <c r="D279" s="15"/>
    </row>
    <row r="280" spans="1:4" ht="15" customHeight="1">
      <c r="A280" s="23"/>
      <c r="B280" s="13" t="str">
        <f t="shared" si="4"/>
        <v/>
      </c>
      <c r="C280" s="14"/>
      <c r="D280" s="15"/>
    </row>
    <row r="281" spans="1:4" ht="15" customHeight="1">
      <c r="A281" s="23"/>
      <c r="B281" s="13" t="str">
        <f t="shared" si="4"/>
        <v/>
      </c>
      <c r="C281" s="14"/>
      <c r="D281" s="15"/>
    </row>
    <row r="282" spans="1:4" ht="15" customHeight="1">
      <c r="A282" s="23"/>
      <c r="B282" s="13" t="str">
        <f t="shared" si="4"/>
        <v/>
      </c>
      <c r="C282" s="14"/>
      <c r="D282" s="15"/>
    </row>
    <row r="283" spans="1:4" ht="15" customHeight="1">
      <c r="A283" s="23"/>
      <c r="B283" s="13" t="str">
        <f t="shared" si="4"/>
        <v/>
      </c>
      <c r="C283" s="14"/>
      <c r="D283" s="15"/>
    </row>
    <row r="284" spans="1:4" ht="15" customHeight="1">
      <c r="A284" s="23"/>
      <c r="B284" s="13" t="str">
        <f t="shared" si="4"/>
        <v/>
      </c>
      <c r="C284" s="14"/>
      <c r="D284" s="15"/>
    </row>
    <row r="285" spans="1:4" ht="15" customHeight="1">
      <c r="A285" s="23"/>
      <c r="B285" s="13" t="str">
        <f t="shared" si="4"/>
        <v/>
      </c>
      <c r="C285" s="14"/>
      <c r="D285" s="15"/>
    </row>
    <row r="286" spans="1:4" ht="15" customHeight="1">
      <c r="A286" s="23"/>
      <c r="B286" s="13" t="str">
        <f t="shared" si="4"/>
        <v/>
      </c>
      <c r="C286" s="14"/>
      <c r="D286" s="15"/>
    </row>
    <row r="287" spans="1:4" ht="15" customHeight="1">
      <c r="A287" s="23"/>
      <c r="B287" s="13" t="str">
        <f t="shared" si="4"/>
        <v/>
      </c>
      <c r="C287" s="14"/>
      <c r="D287" s="15"/>
    </row>
    <row r="288" spans="1:4" ht="15" customHeight="1">
      <c r="A288" s="23"/>
      <c r="B288" s="13" t="str">
        <f t="shared" si="4"/>
        <v/>
      </c>
      <c r="C288" s="14"/>
      <c r="D288" s="15"/>
    </row>
    <row r="289" spans="1:4" ht="15" customHeight="1">
      <c r="A289" s="23"/>
      <c r="B289" s="13" t="str">
        <f t="shared" si="4"/>
        <v/>
      </c>
      <c r="C289" s="14"/>
      <c r="D289" s="15"/>
    </row>
    <row r="290" spans="1:4" ht="15" customHeight="1">
      <c r="A290" s="23"/>
      <c r="B290" s="13" t="str">
        <f t="shared" si="4"/>
        <v/>
      </c>
      <c r="C290" s="14"/>
      <c r="D290" s="15"/>
    </row>
    <row r="291" spans="1:4" ht="15" customHeight="1">
      <c r="A291" s="23"/>
      <c r="B291" s="13" t="str">
        <f t="shared" si="4"/>
        <v/>
      </c>
      <c r="C291" s="14"/>
      <c r="D291" s="15"/>
    </row>
    <row r="292" spans="1:4" ht="15" customHeight="1">
      <c r="A292" s="23"/>
      <c r="B292" s="13" t="str">
        <f t="shared" si="4"/>
        <v/>
      </c>
      <c r="C292" s="14"/>
      <c r="D292" s="15"/>
    </row>
    <row r="293" spans="1:4" ht="15" customHeight="1">
      <c r="A293" s="23"/>
      <c r="B293" s="13" t="str">
        <f t="shared" si="4"/>
        <v/>
      </c>
      <c r="C293" s="14"/>
      <c r="D293" s="15"/>
    </row>
    <row r="294" spans="1:4" ht="15" customHeight="1">
      <c r="A294" s="23"/>
      <c r="B294" s="13" t="str">
        <f t="shared" si="4"/>
        <v/>
      </c>
      <c r="C294" s="14"/>
      <c r="D294" s="15"/>
    </row>
    <row r="295" spans="1:4" ht="15" customHeight="1">
      <c r="A295" s="23"/>
      <c r="B295" s="13" t="str">
        <f t="shared" si="4"/>
        <v/>
      </c>
      <c r="C295" s="14"/>
      <c r="D295" s="15"/>
    </row>
    <row r="296" spans="1:4" ht="15" customHeight="1">
      <c r="A296" s="23"/>
      <c r="B296" s="13" t="str">
        <f t="shared" si="4"/>
        <v/>
      </c>
      <c r="C296" s="14"/>
      <c r="D296" s="15"/>
    </row>
    <row r="297" spans="1:4" ht="15" customHeight="1">
      <c r="A297" s="23"/>
      <c r="B297" s="13" t="str">
        <f t="shared" si="4"/>
        <v/>
      </c>
      <c r="C297" s="14"/>
      <c r="D297" s="15"/>
    </row>
    <row r="298" spans="1:4" ht="15" customHeight="1">
      <c r="A298" s="23"/>
      <c r="B298" s="13" t="str">
        <f t="shared" si="4"/>
        <v/>
      </c>
      <c r="C298" s="14"/>
      <c r="D298" s="15"/>
    </row>
    <row r="299" spans="1:4" ht="15" customHeight="1">
      <c r="A299" s="23"/>
      <c r="B299" s="13" t="str">
        <f t="shared" si="4"/>
        <v/>
      </c>
      <c r="C299" s="14"/>
      <c r="D299" s="15"/>
    </row>
    <row r="300" spans="1:4" ht="15" customHeight="1">
      <c r="A300" s="23"/>
      <c r="B300" s="13" t="str">
        <f t="shared" si="4"/>
        <v/>
      </c>
      <c r="C300" s="14"/>
      <c r="D300" s="15"/>
    </row>
    <row r="301" spans="1:4" ht="15" customHeight="1">
      <c r="A301" s="23"/>
      <c r="B301" s="13" t="str">
        <f t="shared" si="4"/>
        <v/>
      </c>
      <c r="C301" s="14"/>
      <c r="D301" s="15"/>
    </row>
    <row r="302" spans="1:4" ht="15" customHeight="1">
      <c r="A302" s="23"/>
      <c r="B302" s="13" t="str">
        <f t="shared" si="4"/>
        <v/>
      </c>
      <c r="C302" s="14"/>
      <c r="D302" s="15"/>
    </row>
    <row r="303" spans="1:4" ht="15" customHeight="1">
      <c r="A303" s="23"/>
      <c r="B303" s="13" t="str">
        <f t="shared" si="4"/>
        <v/>
      </c>
      <c r="C303" s="14"/>
      <c r="D303" s="15"/>
    </row>
    <row r="304" spans="1:4" ht="15" customHeight="1">
      <c r="A304" s="23"/>
      <c r="B304" s="13" t="str">
        <f t="shared" si="4"/>
        <v/>
      </c>
      <c r="C304" s="14"/>
      <c r="D304" s="15"/>
    </row>
    <row r="305" spans="1:4" ht="15" customHeight="1">
      <c r="A305" s="23"/>
      <c r="B305" s="13" t="str">
        <f t="shared" si="4"/>
        <v/>
      </c>
      <c r="C305" s="14"/>
      <c r="D305" s="15"/>
    </row>
    <row r="306" spans="1:4" ht="15" customHeight="1">
      <c r="A306" s="23"/>
      <c r="B306" s="13" t="str">
        <f t="shared" si="4"/>
        <v/>
      </c>
      <c r="C306" s="14"/>
      <c r="D306" s="15"/>
    </row>
    <row r="307" spans="1:4" ht="15" customHeight="1">
      <c r="A307" s="23"/>
      <c r="B307" s="13" t="str">
        <f t="shared" si="4"/>
        <v/>
      </c>
      <c r="C307" s="14"/>
      <c r="D307" s="15"/>
    </row>
    <row r="308" spans="1:4" ht="15" customHeight="1">
      <c r="A308" s="23"/>
      <c r="B308" s="13" t="str">
        <f t="shared" si="4"/>
        <v/>
      </c>
      <c r="C308" s="14"/>
      <c r="D308" s="15"/>
    </row>
    <row r="309" spans="1:4" ht="15" customHeight="1">
      <c r="A309" s="23"/>
      <c r="B309" s="13" t="str">
        <f t="shared" si="4"/>
        <v/>
      </c>
      <c r="C309" s="14"/>
      <c r="D309" s="15"/>
    </row>
    <row r="310" spans="1:4" ht="15" customHeight="1">
      <c r="A310" s="23"/>
      <c r="B310" s="13" t="str">
        <f t="shared" si="4"/>
        <v/>
      </c>
      <c r="C310" s="14"/>
      <c r="D310" s="15"/>
    </row>
    <row r="311" spans="1:4" ht="15" customHeight="1">
      <c r="A311" s="23"/>
      <c r="B311" s="13" t="str">
        <f t="shared" si="4"/>
        <v/>
      </c>
      <c r="C311" s="14"/>
      <c r="D311" s="15"/>
    </row>
    <row r="312" spans="1:4" ht="15" customHeight="1">
      <c r="A312" s="23"/>
      <c r="B312" s="13" t="str">
        <f t="shared" si="4"/>
        <v/>
      </c>
      <c r="C312" s="14"/>
      <c r="D312" s="15"/>
    </row>
    <row r="313" spans="1:4" ht="15" customHeight="1">
      <c r="A313" s="23"/>
      <c r="B313" s="13" t="str">
        <f t="shared" si="4"/>
        <v/>
      </c>
      <c r="C313" s="14"/>
      <c r="D313" s="15"/>
    </row>
    <row r="314" spans="1:4" ht="15" customHeight="1">
      <c r="A314" s="23"/>
      <c r="B314" s="13" t="str">
        <f t="shared" si="4"/>
        <v/>
      </c>
      <c r="C314" s="14"/>
      <c r="D314" s="15"/>
    </row>
    <row r="315" spans="1:4" ht="15" customHeight="1">
      <c r="A315" s="23"/>
      <c r="B315" s="13" t="str">
        <f t="shared" si="4"/>
        <v/>
      </c>
      <c r="C315" s="14"/>
      <c r="D315" s="15"/>
    </row>
    <row r="316" spans="1:4" ht="15" customHeight="1">
      <c r="A316" s="23"/>
      <c r="B316" s="13" t="str">
        <f t="shared" si="4"/>
        <v/>
      </c>
      <c r="C316" s="14"/>
      <c r="D316" s="15"/>
    </row>
    <row r="317" spans="1:4" ht="15" customHeight="1">
      <c r="A317" s="23"/>
      <c r="B317" s="13" t="str">
        <f t="shared" si="4"/>
        <v/>
      </c>
      <c r="C317" s="14"/>
      <c r="D317" s="15"/>
    </row>
    <row r="318" spans="1:4" ht="15" customHeight="1">
      <c r="A318" s="23"/>
      <c r="B318" s="13" t="str">
        <f t="shared" si="4"/>
        <v/>
      </c>
      <c r="C318" s="14"/>
      <c r="D318" s="15"/>
    </row>
    <row r="319" spans="1:4" ht="15" customHeight="1">
      <c r="A319" s="23"/>
      <c r="B319" s="13" t="str">
        <f t="shared" si="4"/>
        <v/>
      </c>
      <c r="C319" s="14"/>
      <c r="D319" s="15"/>
    </row>
    <row r="320" spans="1:4" ht="15" customHeight="1">
      <c r="A320" s="23"/>
      <c r="B320" s="13" t="str">
        <f t="shared" si="4"/>
        <v/>
      </c>
      <c r="C320" s="14"/>
      <c r="D320" s="15"/>
    </row>
    <row r="321" spans="1:4" ht="15" customHeight="1">
      <c r="A321" s="23"/>
      <c r="B321" s="13" t="str">
        <f t="shared" si="4"/>
        <v/>
      </c>
      <c r="C321" s="14"/>
      <c r="D321" s="15"/>
    </row>
    <row r="322" spans="1:4" ht="15" customHeight="1">
      <c r="A322" s="23"/>
      <c r="B322" s="13" t="str">
        <f>IF(A322="","",TEXT(A322,"aaa"))</f>
        <v/>
      </c>
      <c r="C322" s="14"/>
      <c r="D322" s="15"/>
    </row>
    <row r="323" spans="1:4" ht="15" customHeight="1">
      <c r="A323" s="23"/>
      <c r="B323" s="13" t="str">
        <f>IF(A323="","",TEXT(A323,"aaa"))</f>
        <v/>
      </c>
      <c r="C323" s="14"/>
      <c r="D323" s="15"/>
    </row>
  </sheetData>
  <sheetProtection sheet="1" objects="1" scenarios="1" autoFilter="0"/>
  <phoneticPr fontId="2"/>
  <dataValidations count="1">
    <dataValidation type="list" allowBlank="1" showInputMessage="1" showErrorMessage="1" sqref="D2:D323">
      <formula1>"休日"</formula1>
    </dataValidation>
  </dataValidations>
  <hyperlinks>
    <hyperlink ref="G1" r:id="rId1"/>
  </hyperlinks>
  <pageMargins left="0.75" right="0.75" top="1" bottom="1" header="0.51200000000000001" footer="0.51200000000000001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24"/>
  <sheetViews>
    <sheetView tabSelected="1" workbookViewId="0">
      <selection activeCell="G8" sqref="G8"/>
    </sheetView>
  </sheetViews>
  <sheetFormatPr defaultRowHeight="13.2"/>
  <sheetData>
    <row r="1" spans="1:2" ht="19.95" customHeight="1">
      <c r="A1">
        <v>1</v>
      </c>
      <c r="B1" t="s">
        <v>91</v>
      </c>
    </row>
    <row r="2" spans="1:2" ht="19.95" customHeight="1">
      <c r="A2">
        <v>2</v>
      </c>
      <c r="B2" t="s">
        <v>107</v>
      </c>
    </row>
    <row r="3" spans="1:2" ht="19.95" customHeight="1">
      <c r="A3">
        <v>3</v>
      </c>
      <c r="B3" t="s">
        <v>108</v>
      </c>
    </row>
    <row r="4" spans="1:2" ht="19.95" customHeight="1"/>
    <row r="5" spans="1:2" ht="19.95" customHeight="1"/>
    <row r="6" spans="1:2" ht="19.95" customHeight="1"/>
    <row r="7" spans="1:2" ht="19.95" customHeight="1"/>
    <row r="8" spans="1:2" ht="19.95" customHeight="1"/>
    <row r="9" spans="1:2" ht="19.95" customHeight="1"/>
    <row r="10" spans="1:2" ht="19.95" customHeight="1"/>
    <row r="11" spans="1:2" ht="19.95" customHeight="1"/>
    <row r="12" spans="1:2" ht="19.95" customHeight="1"/>
    <row r="13" spans="1:2" ht="19.95" customHeight="1"/>
    <row r="14" spans="1:2" ht="19.95" customHeight="1"/>
    <row r="15" spans="1:2" ht="19.95" customHeight="1"/>
    <row r="16" spans="1:2" ht="19.95" customHeight="1"/>
    <row r="17" ht="19.95" customHeight="1"/>
    <row r="18" ht="19.95" customHeight="1"/>
    <row r="19" ht="19.95" customHeight="1"/>
    <row r="20" ht="19.95" customHeight="1"/>
    <row r="21" ht="19.95" customHeight="1"/>
    <row r="22" ht="19.95" customHeight="1"/>
    <row r="23" ht="19.95" customHeight="1"/>
    <row r="24" ht="19.95" customHeight="1"/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13</vt:i4>
      </vt:variant>
    </vt:vector>
  </HeadingPairs>
  <TitlesOfParts>
    <vt:vector size="20" baseType="lpstr">
      <vt:lpstr>基本設定</vt:lpstr>
      <vt:lpstr>シフト表</vt:lpstr>
      <vt:lpstr>時間帯</vt:lpstr>
      <vt:lpstr>シフト別集計</vt:lpstr>
      <vt:lpstr>シフト名</vt:lpstr>
      <vt:lpstr>休日設定</vt:lpstr>
      <vt:lpstr>修正箇所</vt:lpstr>
      <vt:lpstr>シフト表!Print_Area</vt:lpstr>
      <vt:lpstr>シフト別集計!Print_Area</vt:lpstr>
      <vt:lpstr>時間帯!Print_Area</vt:lpstr>
      <vt:lpstr>シフト表!Print_Titles</vt:lpstr>
      <vt:lpstr>開始時間</vt:lpstr>
      <vt:lpstr>開始日</vt:lpstr>
      <vt:lpstr>休日</vt:lpstr>
      <vt:lpstr>勤務パターン</vt:lpstr>
      <vt:lpstr>勤務表</vt:lpstr>
      <vt:lpstr>青色</vt:lpstr>
      <vt:lpstr>赤色</vt:lpstr>
      <vt:lpstr>締切日</vt:lpstr>
      <vt:lpstr>日数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スケテン for Excel By しら</dc:title>
  <dc:subject>スケジュール用テンプレート集</dc:subject>
  <dc:creator>Hideki Shiratori</dc:creator>
  <cp:lastModifiedBy>keita</cp:lastModifiedBy>
  <cp:lastPrinted>2022-12-03T12:49:45Z</cp:lastPrinted>
  <dcterms:created xsi:type="dcterms:W3CDTF">2004-09-06T12:15:32Z</dcterms:created>
  <dcterms:modified xsi:type="dcterms:W3CDTF">2022-12-06T01:43:34Z</dcterms:modified>
</cp:coreProperties>
</file>