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\Desktop\"/>
    </mc:Choice>
  </mc:AlternateContent>
  <xr:revisionPtr revIDLastSave="0" documentId="13_ncr:1_{C0564CBA-1B2F-496D-9404-77857F4B926E}" xr6:coauthVersionLast="45" xr6:coauthVersionMax="45" xr10:uidLastSave="{00000000-0000-0000-0000-000000000000}"/>
  <bookViews>
    <workbookView xWindow="4155" yWindow="1380" windowWidth="31440" windowHeight="18720" xr2:uid="{96641193-4B1E-49BA-A84C-725E37F57812}"/>
  </bookViews>
  <sheets>
    <sheet name="2022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33" i="1" l="1"/>
  <c r="R33" i="1" s="1"/>
  <c r="S33" i="1" s="1"/>
  <c r="P33" i="1"/>
  <c r="N33" i="1"/>
  <c r="K33" i="1"/>
  <c r="O33" i="1" s="1"/>
  <c r="I33" i="1"/>
  <c r="B33" i="1"/>
  <c r="Q32" i="1"/>
  <c r="R32" i="1" s="1"/>
  <c r="S32" i="1" s="1"/>
  <c r="P32" i="1"/>
  <c r="N32" i="1"/>
  <c r="K32" i="1"/>
  <c r="O32" i="1" s="1"/>
  <c r="I32" i="1"/>
  <c r="B32" i="1"/>
  <c r="R31" i="1"/>
  <c r="S31" i="1" s="1"/>
  <c r="Q31" i="1"/>
  <c r="P31" i="1"/>
  <c r="N31" i="1"/>
  <c r="K31" i="1"/>
  <c r="O31" i="1" s="1"/>
  <c r="I31" i="1"/>
  <c r="B31" i="1"/>
  <c r="Q30" i="1"/>
  <c r="R30" i="1" s="1"/>
  <c r="S30" i="1" s="1"/>
  <c r="P30" i="1"/>
  <c r="N30" i="1"/>
  <c r="K30" i="1"/>
  <c r="O30" i="1" s="1"/>
  <c r="I30" i="1"/>
  <c r="B30" i="1"/>
  <c r="R29" i="1"/>
  <c r="S29" i="1" s="1"/>
  <c r="Q29" i="1"/>
  <c r="P29" i="1"/>
  <c r="O29" i="1"/>
  <c r="N29" i="1"/>
  <c r="K29" i="1"/>
  <c r="I29" i="1"/>
  <c r="B29" i="1"/>
  <c r="Q28" i="1"/>
  <c r="R28" i="1" s="1"/>
  <c r="S28" i="1" s="1"/>
  <c r="P28" i="1"/>
  <c r="O28" i="1"/>
  <c r="N28" i="1"/>
  <c r="K28" i="1"/>
  <c r="I28" i="1"/>
  <c r="B28" i="1"/>
  <c r="R27" i="1"/>
  <c r="S27" i="1" s="1"/>
  <c r="Q27" i="1"/>
  <c r="P27" i="1"/>
  <c r="O27" i="1"/>
  <c r="N27" i="1"/>
  <c r="K27" i="1"/>
  <c r="I27" i="1"/>
  <c r="B27" i="1"/>
  <c r="Q26" i="1"/>
  <c r="R26" i="1" s="1"/>
  <c r="S26" i="1" s="1"/>
  <c r="P26" i="1"/>
  <c r="O26" i="1"/>
  <c r="N26" i="1"/>
  <c r="K26" i="1"/>
  <c r="I26" i="1"/>
  <c r="B26" i="1"/>
  <c r="R25" i="1"/>
  <c r="S25" i="1" s="1"/>
  <c r="Q25" i="1"/>
  <c r="P25" i="1"/>
  <c r="O25" i="1"/>
  <c r="N25" i="1"/>
  <c r="K25" i="1"/>
  <c r="I25" i="1"/>
  <c r="B25" i="1"/>
  <c r="S24" i="1"/>
  <c r="R24" i="1"/>
  <c r="Q24" i="1"/>
  <c r="P24" i="1"/>
  <c r="N24" i="1"/>
  <c r="K24" i="1"/>
  <c r="O24" i="1" s="1"/>
  <c r="I24" i="1"/>
  <c r="B24" i="1"/>
  <c r="S23" i="1"/>
  <c r="R23" i="1"/>
  <c r="Q23" i="1"/>
  <c r="P23" i="1"/>
  <c r="N23" i="1"/>
  <c r="K23" i="1"/>
  <c r="O23" i="1" s="1"/>
  <c r="I23" i="1"/>
  <c r="B23" i="1"/>
  <c r="S22" i="1"/>
  <c r="R22" i="1"/>
  <c r="Q22" i="1"/>
  <c r="P22" i="1"/>
  <c r="N22" i="1"/>
  <c r="K22" i="1"/>
  <c r="O22" i="1" s="1"/>
  <c r="I22" i="1"/>
  <c r="B22" i="1"/>
  <c r="Q21" i="1"/>
  <c r="R21" i="1" s="1"/>
  <c r="S21" i="1" s="1"/>
  <c r="P21" i="1"/>
  <c r="N21" i="1"/>
  <c r="K21" i="1"/>
  <c r="O21" i="1" s="1"/>
  <c r="I21" i="1"/>
  <c r="B21" i="1"/>
  <c r="Q20" i="1"/>
  <c r="R20" i="1" s="1"/>
  <c r="S20" i="1" s="1"/>
  <c r="P20" i="1"/>
  <c r="O20" i="1"/>
  <c r="N20" i="1"/>
  <c r="K20" i="1"/>
  <c r="I20" i="1"/>
  <c r="B20" i="1"/>
  <c r="R19" i="1"/>
  <c r="S19" i="1" s="1"/>
  <c r="Q19" i="1"/>
  <c r="P19" i="1"/>
  <c r="O19" i="1"/>
  <c r="N19" i="1"/>
  <c r="K19" i="1"/>
  <c r="I19" i="1"/>
  <c r="B19" i="1"/>
  <c r="Q18" i="1"/>
  <c r="R18" i="1" s="1"/>
  <c r="S18" i="1" s="1"/>
  <c r="P18" i="1"/>
  <c r="O18" i="1"/>
  <c r="N18" i="1"/>
  <c r="K18" i="1"/>
  <c r="I18" i="1"/>
  <c r="B18" i="1"/>
  <c r="R17" i="1"/>
  <c r="S17" i="1" s="1"/>
  <c r="Q17" i="1"/>
  <c r="P17" i="1"/>
  <c r="O17" i="1"/>
  <c r="N17" i="1"/>
  <c r="K17" i="1"/>
  <c r="I17" i="1"/>
  <c r="B17" i="1"/>
  <c r="S16" i="1"/>
  <c r="R16" i="1"/>
  <c r="Q16" i="1"/>
  <c r="P16" i="1"/>
  <c r="N16" i="1"/>
  <c r="K16" i="1"/>
  <c r="O16" i="1" s="1"/>
  <c r="I16" i="1"/>
  <c r="B16" i="1"/>
  <c r="Q15" i="1"/>
  <c r="R15" i="1" s="1"/>
  <c r="S15" i="1" s="1"/>
  <c r="P15" i="1"/>
  <c r="N15" i="1"/>
  <c r="K15" i="1"/>
  <c r="O15" i="1" s="1"/>
  <c r="I15" i="1"/>
  <c r="B15" i="1"/>
  <c r="R14" i="1"/>
  <c r="S14" i="1" s="1"/>
  <c r="Q14" i="1"/>
  <c r="P14" i="1"/>
  <c r="N14" i="1"/>
  <c r="K14" i="1"/>
  <c r="O14" i="1" s="1"/>
  <c r="I14" i="1"/>
  <c r="B14" i="1"/>
  <c r="Q13" i="1"/>
  <c r="R13" i="1" s="1"/>
  <c r="S13" i="1" s="1"/>
  <c r="P13" i="1"/>
  <c r="N13" i="1"/>
  <c r="K13" i="1"/>
  <c r="O13" i="1" s="1"/>
  <c r="I13" i="1"/>
  <c r="B13" i="1"/>
  <c r="Q12" i="1"/>
  <c r="R12" i="1" s="1"/>
  <c r="S12" i="1" s="1"/>
  <c r="P12" i="1"/>
  <c r="O12" i="1"/>
  <c r="N12" i="1"/>
  <c r="K12" i="1"/>
  <c r="I12" i="1"/>
  <c r="B12" i="1"/>
  <c r="R11" i="1"/>
  <c r="S11" i="1" s="1"/>
  <c r="Q11" i="1"/>
  <c r="P11" i="1"/>
  <c r="O11" i="1"/>
  <c r="N11" i="1"/>
  <c r="K11" i="1"/>
  <c r="I11" i="1"/>
  <c r="B11" i="1"/>
  <c r="Q10" i="1"/>
  <c r="R10" i="1" s="1"/>
  <c r="S10" i="1" s="1"/>
  <c r="P10" i="1"/>
  <c r="O10" i="1"/>
  <c r="N10" i="1"/>
  <c r="K10" i="1"/>
  <c r="I10" i="1"/>
  <c r="B10" i="1"/>
  <c r="R9" i="1"/>
  <c r="S9" i="1" s="1"/>
  <c r="Q9" i="1"/>
  <c r="P9" i="1"/>
  <c r="N9" i="1"/>
  <c r="M9" i="1"/>
  <c r="K9" i="1"/>
  <c r="O9" i="1" s="1"/>
  <c r="I9" i="1"/>
  <c r="B9" i="1"/>
  <c r="Q8" i="1"/>
  <c r="R8" i="1" s="1"/>
  <c r="S8" i="1" s="1"/>
  <c r="P8" i="1"/>
  <c r="N8" i="1"/>
  <c r="K8" i="1"/>
  <c r="O8" i="1" s="1"/>
  <c r="I8" i="1"/>
  <c r="B8" i="1"/>
  <c r="R7" i="1"/>
  <c r="S7" i="1" s="1"/>
  <c r="Q7" i="1"/>
  <c r="P7" i="1"/>
  <c r="O7" i="1"/>
  <c r="N7" i="1"/>
  <c r="M7" i="1"/>
  <c r="K7" i="1"/>
  <c r="I7" i="1"/>
  <c r="B7" i="1"/>
  <c r="Q6" i="1"/>
  <c r="R6" i="1" s="1"/>
  <c r="S6" i="1" s="1"/>
  <c r="P6" i="1"/>
  <c r="O6" i="1"/>
  <c r="N6" i="1"/>
  <c r="M6" i="1"/>
  <c r="K6" i="1"/>
  <c r="I6" i="1"/>
  <c r="B6" i="1"/>
  <c r="X5" i="1"/>
  <c r="R5" i="1"/>
  <c r="S5" i="1" s="1"/>
  <c r="Q5" i="1"/>
  <c r="P5" i="1"/>
  <c r="O5" i="1"/>
  <c r="N5" i="1"/>
  <c r="M5" i="1"/>
  <c r="K5" i="1"/>
  <c r="I5" i="1"/>
  <c r="B5" i="1"/>
  <c r="Q4" i="1"/>
  <c r="R4" i="1" s="1"/>
  <c r="S4" i="1" s="1"/>
  <c r="P4" i="1"/>
  <c r="O4" i="1"/>
  <c r="N4" i="1"/>
  <c r="K4" i="1"/>
  <c r="I4" i="1"/>
  <c r="B4" i="1"/>
  <c r="AD3" i="1"/>
  <c r="AC3" i="1"/>
  <c r="AB3" i="1"/>
  <c r="AA3" i="1"/>
  <c r="Z3" i="1"/>
  <c r="Y3" i="1"/>
  <c r="X3" i="1"/>
  <c r="W3" i="1"/>
  <c r="R3" i="1"/>
  <c r="Q3" i="1"/>
  <c r="Z5" i="1" s="1"/>
  <c r="P3" i="1"/>
  <c r="W5" i="1" s="1"/>
  <c r="O3" i="1"/>
  <c r="N3" i="1"/>
  <c r="K3" i="1"/>
  <c r="I3" i="1"/>
  <c r="AB5" i="1" l="1"/>
  <c r="S3" i="1"/>
</calcChain>
</file>

<file path=xl/sharedStrings.xml><?xml version="1.0" encoding="utf-8"?>
<sst xmlns="http://schemas.openxmlformats.org/spreadsheetml/2006/main" count="52" uniqueCount="50">
  <si>
    <t>アクセス管理</t>
    <phoneticPr fontId="3"/>
  </si>
  <si>
    <t>広告管理</t>
    <rPh sb="0" eb="1">
      <t>コウコク</t>
    </rPh>
    <phoneticPr fontId="3"/>
  </si>
  <si>
    <t>売り上げ管理</t>
    <rPh sb="0" eb="1">
      <t>ウリアゲ</t>
    </rPh>
    <phoneticPr fontId="3"/>
  </si>
  <si>
    <t>試作管理</t>
    <rPh sb="0" eb="2">
      <t>シサク</t>
    </rPh>
    <rPh sb="2" eb="4">
      <t xml:space="preserve">カンリ </t>
    </rPh>
    <phoneticPr fontId="3"/>
  </si>
  <si>
    <t>サマリー</t>
    <phoneticPr fontId="3"/>
  </si>
  <si>
    <t>日付</t>
  </si>
  <si>
    <t>曜日</t>
    <rPh sb="0" eb="2">
      <t>ヨウビ</t>
    </rPh>
    <phoneticPr fontId="3"/>
  </si>
  <si>
    <t>セッション</t>
    <phoneticPr fontId="3"/>
  </si>
  <si>
    <t>販売</t>
    <rPh sb="0" eb="2">
      <t>ハンバイ</t>
    </rPh>
    <phoneticPr fontId="3"/>
  </si>
  <si>
    <t>CVR</t>
    <phoneticPr fontId="3"/>
  </si>
  <si>
    <t>広告費</t>
  </si>
  <si>
    <t>インプレ</t>
    <phoneticPr fontId="3"/>
  </si>
  <si>
    <t>クリック数</t>
  </si>
  <si>
    <t>クリック率</t>
  </si>
  <si>
    <t>広販経由の販売数</t>
    <rPh sb="2" eb="4">
      <t>ケイユ</t>
    </rPh>
    <rPh sb="5" eb="8">
      <t>ハンバイ</t>
    </rPh>
    <phoneticPr fontId="3"/>
  </si>
  <si>
    <t>純粋検索販売</t>
    <rPh sb="0" eb="4">
      <t>ジュンスイ</t>
    </rPh>
    <rPh sb="4" eb="6">
      <t>ハンバイ</t>
    </rPh>
    <phoneticPr fontId="3"/>
  </si>
  <si>
    <t>ACOS</t>
    <phoneticPr fontId="3"/>
  </si>
  <si>
    <t>ROAS</t>
    <phoneticPr fontId="3"/>
  </si>
  <si>
    <t>広告/販売比率</t>
    <rPh sb="3" eb="5">
      <t>ハンバイ</t>
    </rPh>
    <phoneticPr fontId="3"/>
  </si>
  <si>
    <t>検索/販売比率</t>
    <rPh sb="0" eb="2">
      <t>ケンサク</t>
    </rPh>
    <rPh sb="3" eb="7">
      <t>ハンバイヒル</t>
    </rPh>
    <phoneticPr fontId="3"/>
  </si>
  <si>
    <t>売上</t>
    <rPh sb="0" eb="1">
      <t>ウリアゲ</t>
    </rPh>
    <phoneticPr fontId="3"/>
  </si>
  <si>
    <t>粗利</t>
    <rPh sb="0" eb="2">
      <t>アラリ</t>
    </rPh>
    <phoneticPr fontId="3"/>
  </si>
  <si>
    <t>営業利益</t>
    <rPh sb="0" eb="4">
      <t>エイギョウ</t>
    </rPh>
    <phoneticPr fontId="3"/>
  </si>
  <si>
    <t>利益率（営業）</t>
    <rPh sb="0" eb="3">
      <t>リエキ</t>
    </rPh>
    <rPh sb="4" eb="6">
      <t>エイギョウ</t>
    </rPh>
    <phoneticPr fontId="3"/>
  </si>
  <si>
    <t>イベント</t>
  </si>
  <si>
    <t>備考</t>
    <rPh sb="0" eb="2">
      <t>ビコウ</t>
    </rPh>
    <phoneticPr fontId="3"/>
  </si>
  <si>
    <t>販売数/合計</t>
    <rPh sb="0" eb="3">
      <t>ハンバイ</t>
    </rPh>
    <rPh sb="4" eb="6">
      <t>ゴウケイ</t>
    </rPh>
    <phoneticPr fontId="3"/>
  </si>
  <si>
    <t>セッション/合計</t>
    <rPh sb="6" eb="8">
      <t>ゴウケイ</t>
    </rPh>
    <phoneticPr fontId="3"/>
  </si>
  <si>
    <t>CVR/Ave</t>
    <phoneticPr fontId="3"/>
  </si>
  <si>
    <t>販売数/Ave</t>
    <rPh sb="0" eb="3">
      <t>ハンバイ</t>
    </rPh>
    <phoneticPr fontId="3"/>
  </si>
  <si>
    <t>セッション/Ave</t>
    <phoneticPr fontId="3"/>
  </si>
  <si>
    <t>販売数/中央</t>
    <rPh sb="0" eb="3">
      <t>ハンバイ</t>
    </rPh>
    <phoneticPr fontId="3"/>
  </si>
  <si>
    <t>セッション/中央</t>
    <rPh sb="6" eb="8">
      <t>チュウ</t>
    </rPh>
    <phoneticPr fontId="3"/>
  </si>
  <si>
    <t>CTR/中央</t>
    <phoneticPr fontId="3"/>
  </si>
  <si>
    <t>Wed</t>
  </si>
  <si>
    <t>売り上げ総額</t>
    <rPh sb="0" eb="1">
      <t xml:space="preserve">ウリアゲ </t>
    </rPh>
    <rPh sb="4" eb="6">
      <t xml:space="preserve">ソウガク </t>
    </rPh>
    <phoneticPr fontId="12"/>
  </si>
  <si>
    <t>広告費</t>
    <rPh sb="0" eb="3">
      <t>コウコク</t>
    </rPh>
    <phoneticPr fontId="3"/>
  </si>
  <si>
    <t>入金額</t>
    <rPh sb="0" eb="2">
      <t xml:space="preserve">ニュウキン </t>
    </rPh>
    <rPh sb="2" eb="3">
      <t xml:space="preserve">ガク </t>
    </rPh>
    <phoneticPr fontId="12"/>
  </si>
  <si>
    <t>アカウント手数料</t>
    <rPh sb="5" eb="8">
      <t xml:space="preserve">テスウリョウ </t>
    </rPh>
    <phoneticPr fontId="12"/>
  </si>
  <si>
    <t>営業利益</t>
    <rPh sb="0" eb="4">
      <t xml:space="preserve">エイギョウリエキ </t>
    </rPh>
    <phoneticPr fontId="12"/>
  </si>
  <si>
    <t>SPパフォーマンスサマリー</t>
    <phoneticPr fontId="13"/>
  </si>
  <si>
    <t>売上</t>
  </si>
  <si>
    <t>インプレッション数</t>
  </si>
  <si>
    <t>オーガニッククリック</t>
    <phoneticPr fontId="13"/>
  </si>
  <si>
    <t>SPクリック数</t>
    <phoneticPr fontId="13"/>
  </si>
  <si>
    <t>ACOS</t>
  </si>
  <si>
    <t>関数</t>
    <rPh sb="0" eb="2">
      <t>カンスウ</t>
    </rPh>
    <phoneticPr fontId="3"/>
  </si>
  <si>
    <t>SP設定オフ</t>
    <rPh sb="2" eb="4">
      <t>セッテイ</t>
    </rPh>
    <phoneticPr fontId="3"/>
  </si>
  <si>
    <t>ksto2w[gmail.com</t>
  </si>
  <si>
    <t>ｄ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</si>
</sst>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"/>
    <numFmt numFmtId="177" formatCode="yyyy/mm/dd"/>
    <numFmt numFmtId="178" formatCode="0_);[Red]\(0\)"/>
  </numFmts>
  <fonts count="20">
    <font>
      <sz val="12"/>
      <color theme="1"/>
      <name val="游ゴシック"/>
      <family val="2"/>
      <charset val="128"/>
      <scheme val="minor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6"/>
      <name val="游ゴシック"/>
      <family val="2"/>
      <charset val="128"/>
      <scheme val="minor"/>
    </font>
    <font>
      <b/>
      <sz val="12"/>
      <color theme="0"/>
      <name val="Arial"/>
      <family val="2"/>
    </font>
    <font>
      <sz val="12"/>
      <color theme="0"/>
      <name val="Tsukushi A Round Gothic Bold"/>
      <family val="3"/>
      <charset val="128"/>
    </font>
    <font>
      <sz val="12"/>
      <color theme="0"/>
      <name val="Arial"/>
      <family val="2"/>
    </font>
    <font>
      <b/>
      <sz val="12"/>
      <color theme="0"/>
      <name val="Tsukushi A Round Gothic Bold"/>
      <family val="3"/>
      <charset val="128"/>
    </font>
    <font>
      <b/>
      <sz val="12"/>
      <color rgb="FFFFFFFF"/>
      <name val="Tsukushi A Round Gothic Bold"/>
      <family val="3"/>
      <charset val="128"/>
    </font>
    <font>
      <sz val="12"/>
      <color theme="1"/>
      <name val="Arial"/>
      <family val="2"/>
    </font>
    <font>
      <sz val="12"/>
      <color rgb="FF000000"/>
      <name val="Verdana"/>
      <family val="2"/>
    </font>
    <font>
      <sz val="12"/>
      <name val="Arial"/>
      <family val="2"/>
    </font>
    <font>
      <sz val="6"/>
      <name val="Yu Gothic"/>
      <family val="3"/>
      <charset val="128"/>
    </font>
    <font>
      <sz val="6"/>
      <name val="Tsukushi A Round Gothic Bold"/>
      <family val="3"/>
      <charset val="128"/>
    </font>
    <font>
      <sz val="12"/>
      <color rgb="FF000000"/>
      <name val="Tsukushi A Round Gothic Bold"/>
      <family val="3"/>
      <charset val="128"/>
    </font>
    <font>
      <b/>
      <sz val="12"/>
      <color rgb="FFFF0000"/>
      <name val="Arial"/>
      <family val="2"/>
    </font>
    <font>
      <sz val="10"/>
      <name val="Arial"/>
      <family val="2"/>
    </font>
    <font>
      <sz val="12"/>
      <color rgb="FFFF0000"/>
      <name val="Arial"/>
      <family val="2"/>
    </font>
    <font>
      <sz val="10"/>
      <color theme="0"/>
      <name val="Arial"/>
      <family val="2"/>
    </font>
    <font>
      <sz val="10"/>
      <color rgb="FF000000"/>
      <name val="ＭＳ Ｐゴシック"/>
      <family val="2"/>
      <charset val="128"/>
    </font>
  </fonts>
  <fills count="1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/>
        <bgColor rgb="FF434343"/>
      </patternFill>
    </fill>
    <fill>
      <patternFill patternType="solid">
        <fgColor theme="9"/>
        <bgColor rgb="FF434343"/>
      </patternFill>
    </fill>
    <fill>
      <patternFill patternType="solid">
        <fgColor theme="0" tint="-0.499984740745262"/>
        <bgColor rgb="FF434343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0" fontId="2" fillId="0" borderId="1" xfId="1" applyFont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5" borderId="5" xfId="1" applyFont="1" applyFill="1" applyBorder="1" applyAlignment="1">
      <alignment horizontal="center"/>
    </xf>
    <xf numFmtId="0" fontId="4" fillId="6" borderId="5" xfId="1" applyFont="1" applyFill="1" applyBorder="1" applyAlignment="1">
      <alignment horizontal="center"/>
    </xf>
    <xf numFmtId="0" fontId="1" fillId="0" borderId="0" xfId="1"/>
    <xf numFmtId="0" fontId="5" fillId="7" borderId="5" xfId="1" applyFont="1" applyFill="1" applyBorder="1"/>
    <xf numFmtId="0" fontId="6" fillId="4" borderId="5" xfId="1" applyFont="1" applyFill="1" applyBorder="1"/>
    <xf numFmtId="0" fontId="5" fillId="8" borderId="5" xfId="1" applyFont="1" applyFill="1" applyBorder="1"/>
    <xf numFmtId="0" fontId="7" fillId="9" borderId="5" xfId="1" applyFont="1" applyFill="1" applyBorder="1"/>
    <xf numFmtId="0" fontId="8" fillId="9" borderId="5" xfId="1" applyFont="1" applyFill="1" applyBorder="1"/>
    <xf numFmtId="0" fontId="5" fillId="3" borderId="5" xfId="1" applyFont="1" applyFill="1" applyBorder="1"/>
    <xf numFmtId="0" fontId="6" fillId="9" borderId="5" xfId="1" applyFont="1" applyFill="1" applyBorder="1"/>
    <xf numFmtId="0" fontId="5" fillId="4" borderId="5" xfId="1" applyFont="1" applyFill="1" applyBorder="1"/>
    <xf numFmtId="0" fontId="5" fillId="5" borderId="5" xfId="1" applyFont="1" applyFill="1" applyBorder="1" applyAlignment="1">
      <alignment horizontal="center"/>
    </xf>
    <xf numFmtId="0" fontId="5" fillId="5" borderId="5" xfId="1" applyFont="1" applyFill="1" applyBorder="1"/>
    <xf numFmtId="0" fontId="6" fillId="6" borderId="5" xfId="1" applyFont="1" applyFill="1" applyBorder="1" applyAlignment="1">
      <alignment horizontal="center"/>
    </xf>
    <xf numFmtId="176" fontId="9" fillId="10" borderId="5" xfId="1" applyNumberFormat="1" applyFont="1" applyFill="1" applyBorder="1"/>
    <xf numFmtId="177" fontId="9" fillId="10" borderId="5" xfId="1" applyNumberFormat="1" applyFont="1" applyFill="1" applyBorder="1"/>
    <xf numFmtId="0" fontId="2" fillId="11" borderId="5" xfId="1" applyFont="1" applyFill="1" applyBorder="1" applyAlignment="1">
      <alignment horizontal="left"/>
    </xf>
    <xf numFmtId="10" fontId="9" fillId="12" borderId="5" xfId="1" applyNumberFormat="1" applyFont="1" applyFill="1" applyBorder="1" applyAlignment="1">
      <alignment horizontal="left"/>
    </xf>
    <xf numFmtId="0" fontId="2" fillId="0" borderId="5" xfId="1" applyFont="1" applyBorder="1"/>
    <xf numFmtId="3" fontId="2" fillId="0" borderId="5" xfId="1" applyNumberFormat="1" applyFont="1" applyBorder="1"/>
    <xf numFmtId="0" fontId="2" fillId="10" borderId="5" xfId="1" applyFont="1" applyFill="1" applyBorder="1"/>
    <xf numFmtId="0" fontId="9" fillId="0" borderId="5" xfId="1" applyFont="1" applyBorder="1" applyAlignment="1">
      <alignment vertical="center"/>
    </xf>
    <xf numFmtId="10" fontId="2" fillId="10" borderId="5" xfId="1" applyNumberFormat="1" applyFont="1" applyFill="1" applyBorder="1"/>
    <xf numFmtId="0" fontId="2" fillId="10" borderId="4" xfId="1" applyFont="1" applyFill="1" applyBorder="1"/>
    <xf numFmtId="0" fontId="10" fillId="0" borderId="5" xfId="0" applyFont="1" applyBorder="1" applyAlignment="1">
      <alignment horizontal="left" vertical="center"/>
    </xf>
    <xf numFmtId="10" fontId="10" fillId="0" borderId="5" xfId="0" applyNumberFormat="1" applyFont="1" applyBorder="1" applyAlignment="1">
      <alignment horizontal="left" vertical="center"/>
    </xf>
    <xf numFmtId="0" fontId="11" fillId="0" borderId="5" xfId="1" applyFont="1" applyBorder="1"/>
    <xf numFmtId="0" fontId="6" fillId="6" borderId="4" xfId="1" applyFont="1" applyFill="1" applyBorder="1"/>
    <xf numFmtId="0" fontId="6" fillId="6" borderId="0" xfId="1" applyFont="1" applyFill="1"/>
    <xf numFmtId="0" fontId="6" fillId="6" borderId="5" xfId="1" applyFont="1" applyFill="1" applyBorder="1"/>
    <xf numFmtId="0" fontId="2" fillId="0" borderId="0" xfId="1" applyFont="1"/>
    <xf numFmtId="0" fontId="6" fillId="6" borderId="2" xfId="1" applyFont="1" applyFill="1" applyBorder="1" applyAlignment="1">
      <alignment horizontal="center"/>
    </xf>
    <xf numFmtId="0" fontId="6" fillId="6" borderId="3" xfId="1" applyFont="1" applyFill="1" applyBorder="1" applyAlignment="1">
      <alignment horizontal="center"/>
    </xf>
    <xf numFmtId="0" fontId="6" fillId="6" borderId="4" xfId="1" applyFont="1" applyFill="1" applyBorder="1" applyAlignment="1">
      <alignment horizontal="center"/>
    </xf>
    <xf numFmtId="0" fontId="14" fillId="0" borderId="4" xfId="1" applyFont="1" applyBorder="1"/>
    <xf numFmtId="0" fontId="14" fillId="0" borderId="5" xfId="1" applyFont="1" applyBorder="1"/>
    <xf numFmtId="178" fontId="2" fillId="0" borderId="4" xfId="1" applyNumberFormat="1" applyFont="1" applyBorder="1"/>
    <xf numFmtId="178" fontId="2" fillId="0" borderId="5" xfId="1" applyNumberFormat="1" applyFont="1" applyBorder="1"/>
    <xf numFmtId="0" fontId="2" fillId="10" borderId="0" xfId="1" applyFont="1" applyFill="1"/>
    <xf numFmtId="0" fontId="2" fillId="11" borderId="5" xfId="1" applyFont="1" applyFill="1" applyBorder="1" applyAlignment="1">
      <alignment horizontal="center"/>
    </xf>
    <xf numFmtId="0" fontId="9" fillId="12" borderId="5" xfId="1" applyFont="1" applyFill="1" applyBorder="1" applyAlignment="1">
      <alignment horizontal="center"/>
    </xf>
    <xf numFmtId="0" fontId="15" fillId="0" borderId="0" xfId="1" applyFont="1"/>
    <xf numFmtId="0" fontId="16" fillId="0" borderId="0" xfId="1" applyFont="1"/>
    <xf numFmtId="0" fontId="9" fillId="0" borderId="0" xfId="1" applyFont="1" applyAlignment="1">
      <alignment horizontal="center"/>
    </xf>
    <xf numFmtId="0" fontId="9" fillId="0" borderId="0" xfId="1" applyFont="1"/>
    <xf numFmtId="0" fontId="2" fillId="0" borderId="0" xfId="1" applyFont="1" applyAlignment="1">
      <alignment horizontal="center"/>
    </xf>
    <xf numFmtId="10" fontId="9" fillId="0" borderId="0" xfId="1" applyNumberFormat="1" applyFont="1" applyAlignment="1">
      <alignment horizontal="center"/>
    </xf>
    <xf numFmtId="0" fontId="17" fillId="0" borderId="0" xfId="1" applyFont="1"/>
    <xf numFmtId="0" fontId="18" fillId="0" borderId="0" xfId="1" applyFont="1"/>
    <xf numFmtId="0" fontId="19" fillId="0" borderId="0" xfId="1" applyFont="1"/>
  </cellXfs>
  <cellStyles count="2">
    <cellStyle name="標準" xfId="0" builtinId="0"/>
    <cellStyle name="標準 2" xfId="1" xr:uid="{B8F320FD-E4AD-4F15-970A-1836EE538C4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4BF9A-50F2-4A12-AE4E-DD31D392E758}">
  <sheetPr>
    <tabColor theme="9"/>
    <outlinePr summaryBelow="0" summaryRight="0"/>
  </sheetPr>
  <dimension ref="A1:AD47"/>
  <sheetViews>
    <sheetView tabSelected="1" workbookViewId="0">
      <pane xSplit="2" ySplit="2" topLeftCell="C3" activePane="bottomRight" state="frozen"/>
      <selection pane="topRight"/>
      <selection pane="bottomLeft"/>
      <selection pane="bottomRight" activeCell="I9" sqref="I9"/>
    </sheetView>
  </sheetViews>
  <sheetFormatPr defaultColWidth="12.44140625" defaultRowHeight="15.75" customHeight="1"/>
  <cols>
    <col min="1" max="1" width="5.33203125" style="9" customWidth="1"/>
    <col min="2" max="2" width="5.33203125" style="9" bestFit="1" customWidth="1"/>
    <col min="3" max="3" width="10.6640625" style="9" bestFit="1" customWidth="1"/>
    <col min="4" max="4" width="5.5546875" style="9" bestFit="1" customWidth="1"/>
    <col min="5" max="5" width="8.6640625" style="9" bestFit="1" customWidth="1"/>
    <col min="6" max="6" width="7.109375" style="9" bestFit="1" customWidth="1"/>
    <col min="7" max="7" width="9.109375" style="9" bestFit="1" customWidth="1"/>
    <col min="8" max="8" width="11.109375" style="9" bestFit="1" customWidth="1"/>
    <col min="9" max="9" width="12.77734375" style="9" bestFit="1" customWidth="1"/>
    <col min="10" max="10" width="16.109375" style="9" bestFit="1" customWidth="1"/>
    <col min="11" max="11" width="12.33203125" style="9" bestFit="1" customWidth="1"/>
    <col min="12" max="12" width="6.6640625" style="9" bestFit="1" customWidth="1"/>
    <col min="13" max="13" width="5.5546875" style="9" customWidth="1"/>
    <col min="14" max="15" width="13" style="9" bestFit="1" customWidth="1"/>
    <col min="16" max="16" width="6.6640625" style="9" bestFit="1" customWidth="1"/>
    <col min="17" max="17" width="7.109375" style="9" bestFit="1" customWidth="1"/>
    <col min="18" max="18" width="8.5546875" style="9" bestFit="1" customWidth="1"/>
    <col min="19" max="19" width="13.88671875" style="9" bestFit="1" customWidth="1"/>
    <col min="20" max="20" width="10.33203125" style="9" bestFit="1" customWidth="1"/>
    <col min="21" max="22" width="10.33203125" style="9" customWidth="1"/>
    <col min="23" max="23" width="14.109375" style="9" bestFit="1" customWidth="1"/>
    <col min="24" max="24" width="14.5546875" style="9" bestFit="1" customWidth="1"/>
    <col min="25" max="25" width="17.5546875" style="9" bestFit="1" customWidth="1"/>
    <col min="26" max="26" width="16.6640625" style="9" bestFit="1" customWidth="1"/>
    <col min="27" max="27" width="15.6640625" style="9" bestFit="1" customWidth="1"/>
    <col min="28" max="30" width="12.6640625" style="9" bestFit="1" customWidth="1"/>
    <col min="31" max="16384" width="12.44140625" style="9"/>
  </cols>
  <sheetData>
    <row r="1" spans="1:30" ht="15.75" customHeight="1">
      <c r="A1" s="1"/>
      <c r="B1" s="1"/>
      <c r="C1" s="2" t="s">
        <v>0</v>
      </c>
      <c r="D1" s="3"/>
      <c r="E1" s="4"/>
      <c r="F1" s="5" t="s">
        <v>1</v>
      </c>
      <c r="G1" s="5"/>
      <c r="H1" s="5"/>
      <c r="I1" s="5"/>
      <c r="J1" s="5"/>
      <c r="K1" s="5"/>
      <c r="L1" s="5"/>
      <c r="M1" s="5"/>
      <c r="N1" s="5"/>
      <c r="O1" s="5"/>
      <c r="P1" s="6" t="s">
        <v>2</v>
      </c>
      <c r="Q1" s="6"/>
      <c r="R1" s="6"/>
      <c r="S1" s="6"/>
      <c r="T1" s="7" t="s">
        <v>3</v>
      </c>
      <c r="U1" s="7"/>
      <c r="V1" s="7"/>
      <c r="W1" s="8" t="s">
        <v>4</v>
      </c>
      <c r="X1" s="8"/>
      <c r="Y1" s="8"/>
      <c r="Z1" s="8"/>
      <c r="AA1" s="8"/>
      <c r="AB1" s="8"/>
      <c r="AC1" s="8"/>
      <c r="AD1" s="8"/>
    </row>
    <row r="2" spans="1:30" ht="15">
      <c r="A2" s="10" t="s">
        <v>5</v>
      </c>
      <c r="B2" s="11" t="s">
        <v>6</v>
      </c>
      <c r="C2" s="12" t="s">
        <v>7</v>
      </c>
      <c r="D2" s="12" t="s">
        <v>8</v>
      </c>
      <c r="E2" s="12" t="s">
        <v>9</v>
      </c>
      <c r="F2" s="13" t="s">
        <v>10</v>
      </c>
      <c r="G2" s="14" t="s">
        <v>11</v>
      </c>
      <c r="H2" s="14" t="s">
        <v>12</v>
      </c>
      <c r="I2" s="14" t="s">
        <v>13</v>
      </c>
      <c r="J2" s="15" t="s">
        <v>14</v>
      </c>
      <c r="K2" s="15" t="s">
        <v>15</v>
      </c>
      <c r="L2" s="16" t="s">
        <v>16</v>
      </c>
      <c r="M2" s="16" t="s">
        <v>17</v>
      </c>
      <c r="N2" s="15" t="s">
        <v>18</v>
      </c>
      <c r="O2" s="15" t="s">
        <v>19</v>
      </c>
      <c r="P2" s="17" t="s">
        <v>20</v>
      </c>
      <c r="Q2" s="17" t="s">
        <v>21</v>
      </c>
      <c r="R2" s="17" t="s">
        <v>22</v>
      </c>
      <c r="S2" s="17" t="s">
        <v>23</v>
      </c>
      <c r="T2" s="18" t="s">
        <v>24</v>
      </c>
      <c r="U2" s="18"/>
      <c r="V2" s="19" t="s">
        <v>25</v>
      </c>
      <c r="W2" s="20" t="s">
        <v>26</v>
      </c>
      <c r="X2" s="20" t="s">
        <v>27</v>
      </c>
      <c r="Y2" s="20" t="s">
        <v>28</v>
      </c>
      <c r="Z2" s="20" t="s">
        <v>29</v>
      </c>
      <c r="AA2" s="20" t="s">
        <v>30</v>
      </c>
      <c r="AB2" s="20" t="s">
        <v>31</v>
      </c>
      <c r="AC2" s="20" t="s">
        <v>32</v>
      </c>
      <c r="AD2" s="20" t="s">
        <v>33</v>
      </c>
    </row>
    <row r="3" spans="1:30" ht="15">
      <c r="A3" s="21">
        <v>44378</v>
      </c>
      <c r="B3" s="22" t="s">
        <v>34</v>
      </c>
      <c r="C3" s="23">
        <v>32</v>
      </c>
      <c r="D3" s="23">
        <v>2</v>
      </c>
      <c r="E3" s="24">
        <v>6.25E-2</v>
      </c>
      <c r="F3" s="25">
        <v>588</v>
      </c>
      <c r="G3" s="26">
        <v>9244</v>
      </c>
      <c r="H3" s="25">
        <v>26</v>
      </c>
      <c r="I3" s="25">
        <f>IFERROR(SUM(H3/G3*100),"0")</f>
        <v>0.28126352228472523</v>
      </c>
      <c r="J3" s="25">
        <v>0</v>
      </c>
      <c r="K3" s="27">
        <f>SUM(D3-J3)</f>
        <v>2</v>
      </c>
      <c r="L3" s="28">
        <v>0</v>
      </c>
      <c r="M3" s="28">
        <v>0</v>
      </c>
      <c r="N3" s="27">
        <f>IFERROR(ROUNDDOWN(J3/D3*100,1),"0")</f>
        <v>0</v>
      </c>
      <c r="O3" s="27">
        <f>IFERROR(ROUNDDOWN(K3/D3*100,1),"0")</f>
        <v>100</v>
      </c>
      <c r="P3" s="27">
        <f>SUM(D3*1480)</f>
        <v>2960</v>
      </c>
      <c r="Q3" s="27">
        <f>SUM(430*D3)</f>
        <v>860</v>
      </c>
      <c r="R3" s="27">
        <f>SUM(Q3-F3)</f>
        <v>272</v>
      </c>
      <c r="S3" s="27">
        <f>IFERROR(ROUNDDOWN(R3/P3*100,1),"0")</f>
        <v>9.1</v>
      </c>
      <c r="T3" s="25"/>
      <c r="U3" s="25"/>
      <c r="V3" s="25"/>
      <c r="W3" s="27">
        <f>SUM(D3:D37)</f>
        <v>19</v>
      </c>
      <c r="X3" s="27">
        <f>SUM(C3:C36)</f>
        <v>305</v>
      </c>
      <c r="Y3" s="29">
        <f>IFERROR(AVERAGE(E3:E36),"0")</f>
        <v>7.4391666666666675E-2</v>
      </c>
      <c r="Z3" s="30">
        <f>IFERROR(AVERAGE(D3:D36),"0")</f>
        <v>1.5833333333333333</v>
      </c>
      <c r="AA3" s="27">
        <f>IFERROR(AVERAGE(C3:C36),"0")</f>
        <v>25.416666666666668</v>
      </c>
      <c r="AB3" s="30">
        <f>IFERROR(MEDIAN(D3:D36),"0")</f>
        <v>2</v>
      </c>
      <c r="AC3" s="27">
        <f>IFERROR(MEDIAN(C3:C36),"0")</f>
        <v>26</v>
      </c>
      <c r="AD3" s="29">
        <f>IFERROR(MEDIAN(E3:E36),"0")</f>
        <v>6.5750000000000003E-2</v>
      </c>
    </row>
    <row r="4" spans="1:30" ht="15">
      <c r="A4" s="21">
        <v>44379</v>
      </c>
      <c r="B4" s="22" t="str">
        <f t="shared" ref="B4:B33" si="0">TEXT(A4,"ddd")</f>
        <v>Fri</v>
      </c>
      <c r="C4" s="31">
        <v>18</v>
      </c>
      <c r="D4" s="31">
        <v>2</v>
      </c>
      <c r="E4" s="32">
        <v>0.1111</v>
      </c>
      <c r="F4" s="25">
        <v>561</v>
      </c>
      <c r="G4" s="26">
        <v>8673</v>
      </c>
      <c r="H4" s="25">
        <v>18</v>
      </c>
      <c r="I4" s="25">
        <f t="shared" ref="I4:I33" si="1">IFERROR(SUM(H4/G4*100),"0")</f>
        <v>0.20754064337599448</v>
      </c>
      <c r="J4" s="25">
        <v>0</v>
      </c>
      <c r="K4" s="27">
        <f t="shared" ref="K4:K33" si="2">SUM(D4-J4)</f>
        <v>2</v>
      </c>
      <c r="L4" s="33">
        <v>0</v>
      </c>
      <c r="M4" s="28">
        <v>0</v>
      </c>
      <c r="N4" s="27">
        <f t="shared" ref="N4:N33" si="3">IFERROR(ROUNDDOWN(J4/D4*100,1),"0")</f>
        <v>0</v>
      </c>
      <c r="O4" s="27">
        <f t="shared" ref="O4:O33" si="4">IFERROR(ROUNDDOWN(K4/D4*100,1),"0")</f>
        <v>100</v>
      </c>
      <c r="P4" s="27">
        <f t="shared" ref="P4:P33" si="5">SUM(D4*1480)</f>
        <v>2960</v>
      </c>
      <c r="Q4" s="27">
        <f t="shared" ref="Q4:Q33" si="6">SUM(430*D4)</f>
        <v>860</v>
      </c>
      <c r="R4" s="27">
        <f t="shared" ref="R4:R33" si="7">SUM(Q4-F4)</f>
        <v>299</v>
      </c>
      <c r="S4" s="27">
        <f t="shared" ref="S4:S33" si="8">IFERROR(ROUNDDOWN(R4/P4*100,1),"0")</f>
        <v>10.1</v>
      </c>
      <c r="T4" s="25"/>
      <c r="U4" s="25"/>
      <c r="V4" s="25"/>
      <c r="W4" s="34" t="s">
        <v>35</v>
      </c>
      <c r="X4" s="35" t="s">
        <v>36</v>
      </c>
      <c r="Y4" s="36" t="s">
        <v>37</v>
      </c>
      <c r="Z4" s="35" t="s">
        <v>21</v>
      </c>
      <c r="AA4" s="36" t="s">
        <v>38</v>
      </c>
      <c r="AB4" s="36" t="s">
        <v>39</v>
      </c>
      <c r="AC4" s="37"/>
      <c r="AD4" s="37"/>
    </row>
    <row r="5" spans="1:30" ht="15">
      <c r="A5" s="21">
        <v>44380</v>
      </c>
      <c r="B5" s="22" t="str">
        <f t="shared" si="0"/>
        <v>Sat</v>
      </c>
      <c r="C5" s="31">
        <v>33</v>
      </c>
      <c r="D5" s="31">
        <v>3</v>
      </c>
      <c r="E5" s="32">
        <v>9.0899999999999995E-2</v>
      </c>
      <c r="F5" s="25">
        <v>910</v>
      </c>
      <c r="G5" s="25">
        <v>10662</v>
      </c>
      <c r="H5" s="25">
        <v>32</v>
      </c>
      <c r="I5" s="25">
        <f t="shared" si="1"/>
        <v>0.30013130744700806</v>
      </c>
      <c r="J5" s="25">
        <v>1</v>
      </c>
      <c r="K5" s="27">
        <f t="shared" si="2"/>
        <v>2</v>
      </c>
      <c r="L5" s="33">
        <v>78.209999999999994</v>
      </c>
      <c r="M5" s="28">
        <f t="shared" ref="M5:M9" si="9">SUM(100-L5)</f>
        <v>21.790000000000006</v>
      </c>
      <c r="N5" s="27">
        <f t="shared" si="3"/>
        <v>33.299999999999997</v>
      </c>
      <c r="O5" s="27">
        <f t="shared" si="4"/>
        <v>66.599999999999994</v>
      </c>
      <c r="P5" s="27">
        <f t="shared" si="5"/>
        <v>4440</v>
      </c>
      <c r="Q5" s="27">
        <f t="shared" si="6"/>
        <v>1290</v>
      </c>
      <c r="R5" s="27">
        <f t="shared" si="7"/>
        <v>380</v>
      </c>
      <c r="S5" s="27">
        <f t="shared" si="8"/>
        <v>8.5</v>
      </c>
      <c r="T5" s="25"/>
      <c r="U5" s="25"/>
      <c r="V5" s="25"/>
      <c r="W5" s="30">
        <f>SUM(P3:P33)</f>
        <v>28120</v>
      </c>
      <c r="X5" s="27">
        <f>SUM(F3:F33)</f>
        <v>7018</v>
      </c>
      <c r="Y5" s="27"/>
      <c r="Z5" s="27">
        <f>SUM(Q3:Q33)</f>
        <v>8170</v>
      </c>
      <c r="AA5" s="27">
        <v>5900</v>
      </c>
      <c r="AB5" s="27">
        <f>SUM(R3:R33)-AA5</f>
        <v>-4748</v>
      </c>
      <c r="AC5" s="37"/>
      <c r="AD5" s="37"/>
    </row>
    <row r="6" spans="1:30" ht="15">
      <c r="A6" s="21">
        <v>44381</v>
      </c>
      <c r="B6" s="22" t="str">
        <f t="shared" si="0"/>
        <v>Sun</v>
      </c>
      <c r="C6" s="31">
        <v>53</v>
      </c>
      <c r="D6" s="31">
        <v>2</v>
      </c>
      <c r="E6" s="32">
        <v>3.7699999999999997E-2</v>
      </c>
      <c r="F6" s="25">
        <v>1327</v>
      </c>
      <c r="G6" s="25">
        <v>10122</v>
      </c>
      <c r="H6" s="25">
        <v>44</v>
      </c>
      <c r="I6" s="25">
        <f t="shared" si="1"/>
        <v>0.43469670025686624</v>
      </c>
      <c r="J6" s="25">
        <v>2</v>
      </c>
      <c r="K6" s="27">
        <f t="shared" si="2"/>
        <v>0</v>
      </c>
      <c r="L6" s="33">
        <v>57.86</v>
      </c>
      <c r="M6" s="28">
        <f t="shared" si="9"/>
        <v>42.14</v>
      </c>
      <c r="N6" s="27">
        <f t="shared" si="3"/>
        <v>100</v>
      </c>
      <c r="O6" s="27">
        <f t="shared" si="4"/>
        <v>0</v>
      </c>
      <c r="P6" s="27">
        <f t="shared" si="5"/>
        <v>2960</v>
      </c>
      <c r="Q6" s="27">
        <f t="shared" si="6"/>
        <v>860</v>
      </c>
      <c r="R6" s="27">
        <f t="shared" si="7"/>
        <v>-467</v>
      </c>
      <c r="S6" s="27">
        <f t="shared" si="8"/>
        <v>-15.7</v>
      </c>
      <c r="T6" s="25"/>
      <c r="U6" s="25"/>
      <c r="V6" s="25"/>
      <c r="W6" s="37"/>
      <c r="X6" s="37"/>
      <c r="Y6" s="37"/>
      <c r="Z6" s="37"/>
      <c r="AA6" s="37"/>
      <c r="AB6" s="37"/>
      <c r="AC6" s="37"/>
      <c r="AD6" s="37"/>
    </row>
    <row r="7" spans="1:30" ht="15">
      <c r="A7" s="21">
        <v>44382</v>
      </c>
      <c r="B7" s="22" t="str">
        <f t="shared" si="0"/>
        <v>Mon</v>
      </c>
      <c r="C7" s="31">
        <v>27</v>
      </c>
      <c r="D7" s="31">
        <v>0</v>
      </c>
      <c r="E7" s="32">
        <v>0</v>
      </c>
      <c r="F7" s="25">
        <v>571</v>
      </c>
      <c r="G7" s="25">
        <v>9729</v>
      </c>
      <c r="H7" s="25">
        <v>29</v>
      </c>
      <c r="I7" s="25">
        <f t="shared" si="1"/>
        <v>0.29807791139891049</v>
      </c>
      <c r="J7" s="25">
        <v>2</v>
      </c>
      <c r="K7" s="27">
        <f t="shared" si="2"/>
        <v>-2</v>
      </c>
      <c r="L7" s="33">
        <v>24.55</v>
      </c>
      <c r="M7" s="28">
        <f t="shared" si="9"/>
        <v>75.45</v>
      </c>
      <c r="N7" s="27" t="str">
        <f t="shared" si="3"/>
        <v>0</v>
      </c>
      <c r="O7" s="27" t="str">
        <f t="shared" si="4"/>
        <v>0</v>
      </c>
      <c r="P7" s="27">
        <f t="shared" si="5"/>
        <v>0</v>
      </c>
      <c r="Q7" s="27">
        <f t="shared" si="6"/>
        <v>0</v>
      </c>
      <c r="R7" s="27">
        <f t="shared" si="7"/>
        <v>-571</v>
      </c>
      <c r="S7" s="27" t="str">
        <f t="shared" si="8"/>
        <v>0</v>
      </c>
      <c r="T7" s="25"/>
      <c r="U7" s="25"/>
      <c r="V7" s="25"/>
      <c r="W7" s="38" t="s">
        <v>40</v>
      </c>
      <c r="X7" s="39"/>
      <c r="Y7" s="39"/>
      <c r="Z7" s="39"/>
      <c r="AA7" s="39"/>
      <c r="AB7" s="40"/>
      <c r="AC7" s="37"/>
      <c r="AD7" s="37"/>
    </row>
    <row r="8" spans="1:30" ht="15">
      <c r="A8" s="21">
        <v>44383</v>
      </c>
      <c r="B8" s="22" t="str">
        <f t="shared" si="0"/>
        <v>Tue</v>
      </c>
      <c r="C8" s="31">
        <v>14</v>
      </c>
      <c r="D8" s="31">
        <v>2</v>
      </c>
      <c r="E8" s="32">
        <v>0.1429</v>
      </c>
      <c r="F8" s="25">
        <v>659</v>
      </c>
      <c r="G8" s="25">
        <v>9606</v>
      </c>
      <c r="H8" s="25">
        <v>23</v>
      </c>
      <c r="I8" s="25">
        <f t="shared" si="1"/>
        <v>0.23943368727878411</v>
      </c>
      <c r="J8" s="25">
        <v>0</v>
      </c>
      <c r="K8" s="27">
        <f t="shared" si="2"/>
        <v>2</v>
      </c>
      <c r="L8" s="33">
        <v>0</v>
      </c>
      <c r="M8" s="28">
        <v>0</v>
      </c>
      <c r="N8" s="27">
        <f t="shared" si="3"/>
        <v>0</v>
      </c>
      <c r="O8" s="27">
        <f t="shared" si="4"/>
        <v>100</v>
      </c>
      <c r="P8" s="27">
        <f t="shared" si="5"/>
        <v>2960</v>
      </c>
      <c r="Q8" s="27">
        <f t="shared" si="6"/>
        <v>860</v>
      </c>
      <c r="R8" s="27">
        <f t="shared" si="7"/>
        <v>201</v>
      </c>
      <c r="S8" s="27">
        <f t="shared" si="8"/>
        <v>6.7</v>
      </c>
      <c r="T8" s="25"/>
      <c r="U8" s="25"/>
      <c r="V8" s="25"/>
      <c r="W8" s="41" t="s">
        <v>10</v>
      </c>
      <c r="X8" s="42" t="s">
        <v>41</v>
      </c>
      <c r="Y8" s="42" t="s">
        <v>42</v>
      </c>
      <c r="Z8" s="25" t="s">
        <v>43</v>
      </c>
      <c r="AA8" s="42" t="s">
        <v>44</v>
      </c>
      <c r="AB8" s="25" t="s">
        <v>45</v>
      </c>
      <c r="AC8" s="37"/>
      <c r="AD8" s="37"/>
    </row>
    <row r="9" spans="1:30" ht="19.5" customHeight="1">
      <c r="A9" s="21">
        <v>44384</v>
      </c>
      <c r="B9" s="22" t="str">
        <f t="shared" si="0"/>
        <v>Wed</v>
      </c>
      <c r="C9" s="31">
        <v>29</v>
      </c>
      <c r="D9" s="31">
        <v>2</v>
      </c>
      <c r="E9" s="32">
        <v>6.9000000000000006E-2</v>
      </c>
      <c r="F9" s="25">
        <v>597</v>
      </c>
      <c r="G9" s="25">
        <v>10104</v>
      </c>
      <c r="H9" s="25">
        <v>18</v>
      </c>
      <c r="I9" s="25">
        <f t="shared" si="1"/>
        <v>0.17814726840855108</v>
      </c>
      <c r="J9" s="25">
        <v>1</v>
      </c>
      <c r="K9" s="27">
        <f t="shared" si="2"/>
        <v>1</v>
      </c>
      <c r="L9" s="33">
        <v>51.31</v>
      </c>
      <c r="M9" s="28">
        <f t="shared" si="9"/>
        <v>48.69</v>
      </c>
      <c r="N9" s="27">
        <f t="shared" si="3"/>
        <v>50</v>
      </c>
      <c r="O9" s="27">
        <f t="shared" si="4"/>
        <v>50</v>
      </c>
      <c r="P9" s="27">
        <f t="shared" si="5"/>
        <v>2960</v>
      </c>
      <c r="Q9" s="27">
        <f t="shared" si="6"/>
        <v>860</v>
      </c>
      <c r="R9" s="27">
        <f t="shared" si="7"/>
        <v>263</v>
      </c>
      <c r="S9" s="27">
        <f t="shared" si="8"/>
        <v>8.8000000000000007</v>
      </c>
      <c r="T9" s="25"/>
      <c r="U9" s="25"/>
      <c r="V9" s="25"/>
      <c r="W9" s="43"/>
      <c r="X9" s="44"/>
      <c r="Y9" s="44"/>
      <c r="Z9" s="44"/>
      <c r="AA9" s="44"/>
      <c r="AB9" s="44"/>
      <c r="AC9" s="37"/>
      <c r="AD9" s="37"/>
    </row>
    <row r="10" spans="1:30" ht="15">
      <c r="A10" s="21">
        <v>44385</v>
      </c>
      <c r="B10" s="22" t="str">
        <f t="shared" si="0"/>
        <v>Thu</v>
      </c>
      <c r="C10" s="31">
        <v>15</v>
      </c>
      <c r="D10" s="31">
        <v>0</v>
      </c>
      <c r="E10" s="32">
        <v>0</v>
      </c>
      <c r="F10" s="25">
        <v>639</v>
      </c>
      <c r="G10" s="25">
        <v>9710</v>
      </c>
      <c r="H10" s="25">
        <v>21</v>
      </c>
      <c r="I10" s="25">
        <f t="shared" si="1"/>
        <v>0.21627188465499483</v>
      </c>
      <c r="J10" s="25">
        <v>0</v>
      </c>
      <c r="K10" s="27">
        <f t="shared" si="2"/>
        <v>0</v>
      </c>
      <c r="L10" s="28">
        <v>0</v>
      </c>
      <c r="M10" s="28">
        <v>0</v>
      </c>
      <c r="N10" s="27" t="str">
        <f t="shared" si="3"/>
        <v>0</v>
      </c>
      <c r="O10" s="27" t="str">
        <f t="shared" si="4"/>
        <v>0</v>
      </c>
      <c r="P10" s="27">
        <f t="shared" si="5"/>
        <v>0</v>
      </c>
      <c r="Q10" s="27">
        <f t="shared" si="6"/>
        <v>0</v>
      </c>
      <c r="R10" s="27">
        <f t="shared" si="7"/>
        <v>-639</v>
      </c>
      <c r="S10" s="27" t="str">
        <f t="shared" si="8"/>
        <v>0</v>
      </c>
      <c r="T10" s="25"/>
      <c r="U10" s="25"/>
      <c r="V10" s="25"/>
      <c r="W10" s="37"/>
      <c r="X10" s="37"/>
      <c r="Y10" s="37"/>
      <c r="Z10" s="37"/>
      <c r="AA10" s="37"/>
      <c r="AB10" s="37"/>
      <c r="AC10" s="37"/>
      <c r="AD10" s="37"/>
    </row>
    <row r="11" spans="1:30" ht="15">
      <c r="A11" s="21">
        <v>44386</v>
      </c>
      <c r="B11" s="22" t="str">
        <f t="shared" si="0"/>
        <v>Fri</v>
      </c>
      <c r="C11" s="31">
        <v>24</v>
      </c>
      <c r="D11" s="31">
        <v>0</v>
      </c>
      <c r="E11" s="32">
        <v>0</v>
      </c>
      <c r="F11" s="25">
        <v>343</v>
      </c>
      <c r="G11" s="25">
        <v>7312</v>
      </c>
      <c r="H11" s="25">
        <v>13</v>
      </c>
      <c r="I11" s="25">
        <f t="shared" si="1"/>
        <v>0.17778993435448578</v>
      </c>
      <c r="J11" s="25">
        <v>0</v>
      </c>
      <c r="K11" s="27">
        <f t="shared" si="2"/>
        <v>0</v>
      </c>
      <c r="L11" s="33">
        <v>0</v>
      </c>
      <c r="M11" s="28">
        <v>0</v>
      </c>
      <c r="N11" s="27" t="str">
        <f t="shared" si="3"/>
        <v>0</v>
      </c>
      <c r="O11" s="27" t="str">
        <f t="shared" si="4"/>
        <v>0</v>
      </c>
      <c r="P11" s="27">
        <f t="shared" si="5"/>
        <v>0</v>
      </c>
      <c r="Q11" s="27">
        <f t="shared" si="6"/>
        <v>0</v>
      </c>
      <c r="R11" s="27">
        <f t="shared" si="7"/>
        <v>-343</v>
      </c>
      <c r="S11" s="27" t="str">
        <f t="shared" si="8"/>
        <v>0</v>
      </c>
      <c r="T11" s="25"/>
      <c r="U11" s="25"/>
      <c r="V11" s="25"/>
      <c r="W11" s="45" t="s">
        <v>46</v>
      </c>
      <c r="X11" s="37"/>
      <c r="Y11" s="37"/>
      <c r="Z11" s="37"/>
      <c r="AA11" s="37"/>
      <c r="AB11" s="37"/>
      <c r="AC11" s="37"/>
      <c r="AD11" s="37"/>
    </row>
    <row r="12" spans="1:30" ht="15">
      <c r="A12" s="21">
        <v>44387</v>
      </c>
      <c r="B12" s="22" t="str">
        <f t="shared" si="0"/>
        <v>Sat</v>
      </c>
      <c r="C12" s="31">
        <v>28</v>
      </c>
      <c r="D12" s="31">
        <v>1</v>
      </c>
      <c r="E12" s="32">
        <v>3.5700000000000003E-2</v>
      </c>
      <c r="F12" s="25">
        <v>501</v>
      </c>
      <c r="G12" s="25">
        <v>7509</v>
      </c>
      <c r="H12" s="25">
        <v>17</v>
      </c>
      <c r="I12" s="25">
        <f t="shared" si="1"/>
        <v>0.2263949926754561</v>
      </c>
      <c r="J12" s="25">
        <v>0</v>
      </c>
      <c r="K12" s="27">
        <f t="shared" si="2"/>
        <v>1</v>
      </c>
      <c r="L12" s="33">
        <v>0</v>
      </c>
      <c r="M12" s="28">
        <v>0</v>
      </c>
      <c r="N12" s="27">
        <f t="shared" si="3"/>
        <v>0</v>
      </c>
      <c r="O12" s="27">
        <f t="shared" si="4"/>
        <v>100</v>
      </c>
      <c r="P12" s="27">
        <f t="shared" si="5"/>
        <v>1480</v>
      </c>
      <c r="Q12" s="27">
        <f t="shared" si="6"/>
        <v>430</v>
      </c>
      <c r="R12" s="27">
        <f t="shared" si="7"/>
        <v>-71</v>
      </c>
      <c r="S12" s="27">
        <f t="shared" si="8"/>
        <v>-4.7</v>
      </c>
      <c r="T12" s="25" t="s">
        <v>47</v>
      </c>
      <c r="U12" s="25"/>
      <c r="V12" s="25"/>
      <c r="W12" s="37"/>
      <c r="X12" s="37"/>
      <c r="Y12" s="37"/>
      <c r="Z12" s="37"/>
      <c r="AA12" s="37"/>
      <c r="AB12" s="37"/>
      <c r="AC12" s="37"/>
      <c r="AD12" s="37"/>
    </row>
    <row r="13" spans="1:30" ht="15">
      <c r="A13" s="21">
        <v>44388</v>
      </c>
      <c r="B13" s="22" t="str">
        <f t="shared" si="0"/>
        <v>Sun</v>
      </c>
      <c r="C13" s="23">
        <v>25</v>
      </c>
      <c r="D13" s="23">
        <v>4</v>
      </c>
      <c r="E13" s="24">
        <v>0.2</v>
      </c>
      <c r="F13" s="25">
        <v>120</v>
      </c>
      <c r="G13" s="25">
        <v>4120</v>
      </c>
      <c r="H13" s="25">
        <v>11</v>
      </c>
      <c r="I13" s="25">
        <f t="shared" si="1"/>
        <v>0.26699029126213591</v>
      </c>
      <c r="J13" s="25">
        <v>0</v>
      </c>
      <c r="K13" s="27">
        <f t="shared" si="2"/>
        <v>4</v>
      </c>
      <c r="L13" s="33">
        <v>0</v>
      </c>
      <c r="M13" s="33">
        <v>0</v>
      </c>
      <c r="N13" s="27">
        <f t="shared" si="3"/>
        <v>0</v>
      </c>
      <c r="O13" s="27">
        <f t="shared" si="4"/>
        <v>100</v>
      </c>
      <c r="P13" s="27">
        <f t="shared" si="5"/>
        <v>5920</v>
      </c>
      <c r="Q13" s="27">
        <f t="shared" si="6"/>
        <v>1720</v>
      </c>
      <c r="R13" s="27">
        <f t="shared" si="7"/>
        <v>1600</v>
      </c>
      <c r="S13" s="27">
        <f t="shared" si="8"/>
        <v>27</v>
      </c>
      <c r="T13" s="25"/>
      <c r="U13" s="25"/>
      <c r="V13" s="25"/>
      <c r="W13" s="37"/>
      <c r="X13" s="37"/>
      <c r="Y13" s="37"/>
      <c r="Z13" s="37"/>
      <c r="AA13" s="37"/>
      <c r="AB13" s="37"/>
      <c r="AC13" s="37"/>
      <c r="AD13" s="37"/>
    </row>
    <row r="14" spans="1:30" ht="15">
      <c r="A14" s="21">
        <v>44389</v>
      </c>
      <c r="B14" s="22" t="str">
        <f t="shared" si="0"/>
        <v>Mon</v>
      </c>
      <c r="C14" s="23">
        <v>7</v>
      </c>
      <c r="D14" s="23">
        <v>1</v>
      </c>
      <c r="E14" s="24">
        <v>0.1429</v>
      </c>
      <c r="F14" s="25">
        <v>0</v>
      </c>
      <c r="G14" s="25">
        <v>255</v>
      </c>
      <c r="H14" s="25">
        <v>0</v>
      </c>
      <c r="I14" s="25">
        <f t="shared" si="1"/>
        <v>0</v>
      </c>
      <c r="J14" s="25">
        <v>0</v>
      </c>
      <c r="K14" s="27">
        <f t="shared" si="2"/>
        <v>1</v>
      </c>
      <c r="L14" s="33">
        <v>0</v>
      </c>
      <c r="M14" s="33">
        <v>0</v>
      </c>
      <c r="N14" s="27">
        <f t="shared" si="3"/>
        <v>0</v>
      </c>
      <c r="O14" s="27">
        <f t="shared" si="4"/>
        <v>100</v>
      </c>
      <c r="P14" s="27">
        <f t="shared" si="5"/>
        <v>1480</v>
      </c>
      <c r="Q14" s="27">
        <f t="shared" si="6"/>
        <v>430</v>
      </c>
      <c r="R14" s="27">
        <f t="shared" si="7"/>
        <v>430</v>
      </c>
      <c r="S14" s="27">
        <f t="shared" si="8"/>
        <v>29</v>
      </c>
      <c r="T14" s="25"/>
      <c r="U14" s="25"/>
      <c r="V14" s="25"/>
      <c r="W14" s="37"/>
      <c r="X14" s="37"/>
      <c r="Y14" s="37"/>
      <c r="Z14" s="37"/>
      <c r="AA14" s="37"/>
      <c r="AB14" s="37"/>
      <c r="AC14" s="37"/>
      <c r="AD14" s="37"/>
    </row>
    <row r="15" spans="1:30" ht="15">
      <c r="A15" s="21">
        <v>44390</v>
      </c>
      <c r="B15" s="22" t="str">
        <f t="shared" si="0"/>
        <v>Tue</v>
      </c>
      <c r="C15" s="46"/>
      <c r="D15" s="46"/>
      <c r="E15" s="47"/>
      <c r="F15" s="25">
        <v>202</v>
      </c>
      <c r="G15" s="25">
        <v>6432</v>
      </c>
      <c r="H15" s="25">
        <v>9</v>
      </c>
      <c r="I15" s="25">
        <f t="shared" si="1"/>
        <v>0.13992537313432835</v>
      </c>
      <c r="J15" s="25">
        <v>0</v>
      </c>
      <c r="K15" s="27">
        <f t="shared" si="2"/>
        <v>0</v>
      </c>
      <c r="L15" s="33">
        <v>0</v>
      </c>
      <c r="M15" s="33">
        <v>0</v>
      </c>
      <c r="N15" s="27" t="str">
        <f t="shared" si="3"/>
        <v>0</v>
      </c>
      <c r="O15" s="27" t="str">
        <f t="shared" si="4"/>
        <v>0</v>
      </c>
      <c r="P15" s="27">
        <f t="shared" si="5"/>
        <v>0</v>
      </c>
      <c r="Q15" s="27">
        <f t="shared" si="6"/>
        <v>0</v>
      </c>
      <c r="R15" s="27">
        <f t="shared" si="7"/>
        <v>-202</v>
      </c>
      <c r="S15" s="27" t="str">
        <f t="shared" si="8"/>
        <v>0</v>
      </c>
      <c r="T15" s="25"/>
      <c r="U15" s="25"/>
      <c r="V15" s="25"/>
      <c r="W15" s="37"/>
      <c r="X15" s="37"/>
      <c r="Y15" s="37"/>
      <c r="Z15" s="37"/>
      <c r="AA15" s="37"/>
      <c r="AB15" s="37"/>
      <c r="AC15" s="37"/>
      <c r="AD15" s="37"/>
    </row>
    <row r="16" spans="1:30" ht="15">
      <c r="A16" s="21">
        <v>44391</v>
      </c>
      <c r="B16" s="22" t="str">
        <f t="shared" si="0"/>
        <v>Wed</v>
      </c>
      <c r="C16" s="46"/>
      <c r="D16" s="46"/>
      <c r="E16" s="47"/>
      <c r="F16" s="25"/>
      <c r="G16" s="25"/>
      <c r="H16" s="25"/>
      <c r="I16" s="25" t="str">
        <f t="shared" si="1"/>
        <v>0</v>
      </c>
      <c r="J16" s="25"/>
      <c r="K16" s="27">
        <f t="shared" si="2"/>
        <v>0</v>
      </c>
      <c r="L16" s="33"/>
      <c r="M16" s="33"/>
      <c r="N16" s="27" t="str">
        <f t="shared" si="3"/>
        <v>0</v>
      </c>
      <c r="O16" s="27" t="str">
        <f t="shared" si="4"/>
        <v>0</v>
      </c>
      <c r="P16" s="27">
        <f t="shared" si="5"/>
        <v>0</v>
      </c>
      <c r="Q16" s="27">
        <f t="shared" si="6"/>
        <v>0</v>
      </c>
      <c r="R16" s="27">
        <f t="shared" si="7"/>
        <v>0</v>
      </c>
      <c r="S16" s="27" t="str">
        <f t="shared" si="8"/>
        <v>0</v>
      </c>
      <c r="T16" s="25"/>
      <c r="U16" s="25"/>
      <c r="V16" s="25"/>
      <c r="W16" s="37"/>
      <c r="X16" s="37"/>
      <c r="Y16" s="37"/>
      <c r="Z16" s="37"/>
      <c r="AA16" s="37"/>
      <c r="AB16" s="37"/>
      <c r="AC16" s="37"/>
      <c r="AD16" s="37"/>
    </row>
    <row r="17" spans="1:30" ht="15">
      <c r="A17" s="21">
        <v>44392</v>
      </c>
      <c r="B17" s="22" t="str">
        <f t="shared" si="0"/>
        <v>Thu</v>
      </c>
      <c r="C17" s="46"/>
      <c r="D17" s="46"/>
      <c r="E17" s="47"/>
      <c r="F17" s="25"/>
      <c r="G17" s="25"/>
      <c r="H17" s="25"/>
      <c r="I17" s="25" t="str">
        <f t="shared" si="1"/>
        <v>0</v>
      </c>
      <c r="J17" s="25"/>
      <c r="K17" s="27">
        <f t="shared" si="2"/>
        <v>0</v>
      </c>
      <c r="L17" s="33"/>
      <c r="M17" s="33"/>
      <c r="N17" s="27" t="str">
        <f t="shared" si="3"/>
        <v>0</v>
      </c>
      <c r="O17" s="27" t="str">
        <f t="shared" si="4"/>
        <v>0</v>
      </c>
      <c r="P17" s="27">
        <f t="shared" si="5"/>
        <v>0</v>
      </c>
      <c r="Q17" s="27">
        <f t="shared" si="6"/>
        <v>0</v>
      </c>
      <c r="R17" s="27">
        <f t="shared" si="7"/>
        <v>0</v>
      </c>
      <c r="S17" s="27" t="str">
        <f t="shared" si="8"/>
        <v>0</v>
      </c>
      <c r="T17" s="25"/>
      <c r="U17" s="25"/>
      <c r="V17" s="25"/>
      <c r="W17" s="37"/>
      <c r="Y17" s="37"/>
      <c r="Z17" s="37"/>
      <c r="AA17" s="37"/>
      <c r="AB17" s="37"/>
      <c r="AC17" s="37"/>
      <c r="AD17" s="37"/>
    </row>
    <row r="18" spans="1:30" ht="15">
      <c r="A18" s="21">
        <v>44393</v>
      </c>
      <c r="B18" s="22" t="str">
        <f t="shared" si="0"/>
        <v>Fri</v>
      </c>
      <c r="C18" s="46"/>
      <c r="D18" s="46"/>
      <c r="E18" s="47"/>
      <c r="F18" s="25"/>
      <c r="G18" s="25"/>
      <c r="H18" s="25"/>
      <c r="I18" s="25" t="str">
        <f t="shared" si="1"/>
        <v>0</v>
      </c>
      <c r="J18" s="25"/>
      <c r="K18" s="27">
        <f t="shared" si="2"/>
        <v>0</v>
      </c>
      <c r="L18" s="28"/>
      <c r="M18" s="28"/>
      <c r="N18" s="27" t="str">
        <f t="shared" si="3"/>
        <v>0</v>
      </c>
      <c r="O18" s="27" t="str">
        <f t="shared" si="4"/>
        <v>0</v>
      </c>
      <c r="P18" s="27">
        <f t="shared" si="5"/>
        <v>0</v>
      </c>
      <c r="Q18" s="27">
        <f t="shared" si="6"/>
        <v>0</v>
      </c>
      <c r="R18" s="27">
        <f t="shared" si="7"/>
        <v>0</v>
      </c>
      <c r="S18" s="27" t="str">
        <f t="shared" si="8"/>
        <v>0</v>
      </c>
      <c r="T18" s="25"/>
      <c r="U18" s="25"/>
      <c r="V18" s="25"/>
      <c r="W18" s="37"/>
      <c r="X18" s="37"/>
      <c r="Y18" s="37"/>
      <c r="Z18" s="37"/>
      <c r="AA18" s="37"/>
      <c r="AB18" s="37"/>
      <c r="AC18" s="37"/>
      <c r="AD18" s="37"/>
    </row>
    <row r="19" spans="1:30" ht="15">
      <c r="A19" s="21">
        <v>44394</v>
      </c>
      <c r="B19" s="22" t="str">
        <f t="shared" si="0"/>
        <v>Sat</v>
      </c>
      <c r="C19" s="46"/>
      <c r="D19" s="46"/>
      <c r="E19" s="47"/>
      <c r="F19" s="25"/>
      <c r="G19" s="25"/>
      <c r="H19" s="25"/>
      <c r="I19" s="25" t="str">
        <f t="shared" si="1"/>
        <v>0</v>
      </c>
      <c r="J19" s="25"/>
      <c r="K19" s="27">
        <f t="shared" si="2"/>
        <v>0</v>
      </c>
      <c r="L19" s="33"/>
      <c r="M19" s="33"/>
      <c r="N19" s="27" t="str">
        <f t="shared" si="3"/>
        <v>0</v>
      </c>
      <c r="O19" s="27" t="str">
        <f t="shared" si="4"/>
        <v>0</v>
      </c>
      <c r="P19" s="27">
        <f t="shared" si="5"/>
        <v>0</v>
      </c>
      <c r="Q19" s="27">
        <f t="shared" si="6"/>
        <v>0</v>
      </c>
      <c r="R19" s="27">
        <f t="shared" si="7"/>
        <v>0</v>
      </c>
      <c r="S19" s="27" t="str">
        <f t="shared" si="8"/>
        <v>0</v>
      </c>
      <c r="T19" s="25"/>
      <c r="U19" s="25"/>
      <c r="V19" s="25"/>
      <c r="W19" s="37"/>
      <c r="X19" s="37"/>
      <c r="Y19" s="37"/>
      <c r="Z19" s="37"/>
      <c r="AA19" s="37"/>
      <c r="AB19" s="37"/>
      <c r="AC19" s="37"/>
      <c r="AD19" s="37"/>
    </row>
    <row r="20" spans="1:30" ht="15">
      <c r="A20" s="21">
        <v>44395</v>
      </c>
      <c r="B20" s="22" t="str">
        <f t="shared" si="0"/>
        <v>Sun</v>
      </c>
      <c r="C20" s="46"/>
      <c r="D20" s="46"/>
      <c r="E20" s="47"/>
      <c r="F20" s="25"/>
      <c r="G20" s="25"/>
      <c r="H20" s="25"/>
      <c r="I20" s="25" t="str">
        <f t="shared" si="1"/>
        <v>0</v>
      </c>
      <c r="J20" s="25"/>
      <c r="K20" s="27">
        <f t="shared" si="2"/>
        <v>0</v>
      </c>
      <c r="L20" s="33"/>
      <c r="M20" s="33"/>
      <c r="N20" s="27" t="str">
        <f t="shared" si="3"/>
        <v>0</v>
      </c>
      <c r="O20" s="27" t="str">
        <f t="shared" si="4"/>
        <v>0</v>
      </c>
      <c r="P20" s="27">
        <f t="shared" si="5"/>
        <v>0</v>
      </c>
      <c r="Q20" s="27">
        <f t="shared" si="6"/>
        <v>0</v>
      </c>
      <c r="R20" s="27">
        <f t="shared" si="7"/>
        <v>0</v>
      </c>
      <c r="S20" s="27" t="str">
        <f t="shared" si="8"/>
        <v>0</v>
      </c>
      <c r="T20" s="25"/>
      <c r="U20" s="25"/>
      <c r="V20" s="25"/>
      <c r="W20" s="37"/>
      <c r="X20" s="37"/>
      <c r="Y20" s="37"/>
      <c r="Z20" s="37"/>
      <c r="AA20" s="37"/>
      <c r="AB20" s="37"/>
      <c r="AC20" s="37"/>
      <c r="AD20" s="37"/>
    </row>
    <row r="21" spans="1:30" ht="15">
      <c r="A21" s="21">
        <v>44396</v>
      </c>
      <c r="B21" s="22" t="str">
        <f t="shared" si="0"/>
        <v>Mon</v>
      </c>
      <c r="C21" s="46"/>
      <c r="D21" s="46"/>
      <c r="E21" s="47"/>
      <c r="F21" s="25"/>
      <c r="G21" s="25"/>
      <c r="H21" s="25"/>
      <c r="I21" s="25" t="str">
        <f t="shared" si="1"/>
        <v>0</v>
      </c>
      <c r="J21" s="25"/>
      <c r="K21" s="27">
        <f t="shared" si="2"/>
        <v>0</v>
      </c>
      <c r="L21" s="33"/>
      <c r="M21" s="33"/>
      <c r="N21" s="27" t="str">
        <f t="shared" si="3"/>
        <v>0</v>
      </c>
      <c r="O21" s="27" t="str">
        <f t="shared" si="4"/>
        <v>0</v>
      </c>
      <c r="P21" s="27">
        <f t="shared" si="5"/>
        <v>0</v>
      </c>
      <c r="Q21" s="27">
        <f t="shared" si="6"/>
        <v>0</v>
      </c>
      <c r="R21" s="27">
        <f t="shared" si="7"/>
        <v>0</v>
      </c>
      <c r="S21" s="27" t="str">
        <f t="shared" si="8"/>
        <v>0</v>
      </c>
      <c r="T21" s="25"/>
      <c r="U21" s="25"/>
      <c r="V21" s="25"/>
      <c r="W21" s="37"/>
      <c r="X21" s="37"/>
      <c r="Y21" s="37"/>
      <c r="Z21" s="37"/>
      <c r="AA21" s="37"/>
      <c r="AB21" s="37"/>
      <c r="AC21" s="37"/>
      <c r="AD21" s="37"/>
    </row>
    <row r="22" spans="1:30" ht="15">
      <c r="A22" s="21">
        <v>44397</v>
      </c>
      <c r="B22" s="22" t="str">
        <f t="shared" si="0"/>
        <v>Tue</v>
      </c>
      <c r="C22" s="46"/>
      <c r="D22" s="46"/>
      <c r="E22" s="47"/>
      <c r="F22" s="25"/>
      <c r="G22" s="25"/>
      <c r="H22" s="25"/>
      <c r="I22" s="25" t="str">
        <f t="shared" si="1"/>
        <v>0</v>
      </c>
      <c r="J22" s="25"/>
      <c r="K22" s="27">
        <f t="shared" si="2"/>
        <v>0</v>
      </c>
      <c r="L22" s="33"/>
      <c r="M22" s="33"/>
      <c r="N22" s="27" t="str">
        <f t="shared" si="3"/>
        <v>0</v>
      </c>
      <c r="O22" s="27" t="str">
        <f t="shared" si="4"/>
        <v>0</v>
      </c>
      <c r="P22" s="27">
        <f t="shared" si="5"/>
        <v>0</v>
      </c>
      <c r="Q22" s="27">
        <f t="shared" si="6"/>
        <v>0</v>
      </c>
      <c r="R22" s="27">
        <f t="shared" si="7"/>
        <v>0</v>
      </c>
      <c r="S22" s="27" t="str">
        <f t="shared" si="8"/>
        <v>0</v>
      </c>
      <c r="T22" s="25"/>
      <c r="U22" s="25"/>
      <c r="V22" s="25"/>
      <c r="W22" s="37"/>
      <c r="X22" s="37"/>
      <c r="Y22" s="37"/>
      <c r="Z22" s="37"/>
      <c r="AA22" s="37"/>
      <c r="AB22" s="37"/>
      <c r="AC22" s="37"/>
      <c r="AD22" s="37"/>
    </row>
    <row r="23" spans="1:30" ht="15">
      <c r="A23" s="21">
        <v>44398</v>
      </c>
      <c r="B23" s="22" t="str">
        <f t="shared" si="0"/>
        <v>Wed</v>
      </c>
      <c r="C23" s="46"/>
      <c r="D23" s="46"/>
      <c r="E23" s="47"/>
      <c r="F23" s="25"/>
      <c r="G23" s="25"/>
      <c r="H23" s="25"/>
      <c r="I23" s="25" t="str">
        <f t="shared" si="1"/>
        <v>0</v>
      </c>
      <c r="J23" s="25"/>
      <c r="K23" s="27">
        <f t="shared" si="2"/>
        <v>0</v>
      </c>
      <c r="L23" s="33"/>
      <c r="M23" s="33"/>
      <c r="N23" s="27" t="str">
        <f t="shared" si="3"/>
        <v>0</v>
      </c>
      <c r="O23" s="27" t="str">
        <f t="shared" si="4"/>
        <v>0</v>
      </c>
      <c r="P23" s="27">
        <f t="shared" si="5"/>
        <v>0</v>
      </c>
      <c r="Q23" s="27">
        <f t="shared" si="6"/>
        <v>0</v>
      </c>
      <c r="R23" s="27">
        <f t="shared" si="7"/>
        <v>0</v>
      </c>
      <c r="S23" s="27" t="str">
        <f t="shared" si="8"/>
        <v>0</v>
      </c>
      <c r="T23" s="25"/>
      <c r="U23" s="25"/>
      <c r="V23" s="25"/>
      <c r="W23" s="37"/>
      <c r="X23" s="37"/>
      <c r="Y23" s="37"/>
      <c r="Z23" s="37"/>
      <c r="AA23" s="37"/>
      <c r="AB23" s="37"/>
      <c r="AC23" s="37"/>
      <c r="AD23" s="37"/>
    </row>
    <row r="24" spans="1:30" ht="15">
      <c r="A24" s="21">
        <v>44399</v>
      </c>
      <c r="B24" s="22" t="str">
        <f t="shared" si="0"/>
        <v>Thu</v>
      </c>
      <c r="C24" s="46"/>
      <c r="D24" s="46"/>
      <c r="E24" s="47"/>
      <c r="F24" s="25"/>
      <c r="G24" s="25"/>
      <c r="H24" s="25"/>
      <c r="I24" s="25" t="str">
        <f t="shared" si="1"/>
        <v>0</v>
      </c>
      <c r="J24" s="25"/>
      <c r="K24" s="27">
        <f t="shared" si="2"/>
        <v>0</v>
      </c>
      <c r="L24" s="33"/>
      <c r="M24" s="33"/>
      <c r="N24" s="27" t="str">
        <f t="shared" si="3"/>
        <v>0</v>
      </c>
      <c r="O24" s="27" t="str">
        <f t="shared" si="4"/>
        <v>0</v>
      </c>
      <c r="P24" s="27">
        <f t="shared" si="5"/>
        <v>0</v>
      </c>
      <c r="Q24" s="27">
        <f t="shared" si="6"/>
        <v>0</v>
      </c>
      <c r="R24" s="27">
        <f t="shared" si="7"/>
        <v>0</v>
      </c>
      <c r="S24" s="27" t="str">
        <f t="shared" si="8"/>
        <v>0</v>
      </c>
      <c r="T24" s="25"/>
      <c r="U24" s="25"/>
      <c r="V24" s="25"/>
      <c r="W24" s="37"/>
      <c r="X24" s="37"/>
      <c r="Y24" s="37"/>
      <c r="Z24" s="37"/>
      <c r="AA24" s="37"/>
      <c r="AB24" s="37"/>
      <c r="AC24" s="37"/>
      <c r="AD24" s="37"/>
    </row>
    <row r="25" spans="1:30" ht="15">
      <c r="A25" s="21">
        <v>44400</v>
      </c>
      <c r="B25" s="22" t="str">
        <f t="shared" si="0"/>
        <v>Fri</v>
      </c>
      <c r="C25" s="46"/>
      <c r="D25" s="46"/>
      <c r="E25" s="47"/>
      <c r="F25" s="25"/>
      <c r="G25" s="25"/>
      <c r="H25" s="25"/>
      <c r="I25" s="25" t="str">
        <f t="shared" si="1"/>
        <v>0</v>
      </c>
      <c r="J25" s="25"/>
      <c r="K25" s="27">
        <f t="shared" si="2"/>
        <v>0</v>
      </c>
      <c r="L25" s="33"/>
      <c r="M25" s="33"/>
      <c r="N25" s="27" t="str">
        <f t="shared" si="3"/>
        <v>0</v>
      </c>
      <c r="O25" s="27" t="str">
        <f t="shared" si="4"/>
        <v>0</v>
      </c>
      <c r="P25" s="27">
        <f t="shared" si="5"/>
        <v>0</v>
      </c>
      <c r="Q25" s="27">
        <f t="shared" si="6"/>
        <v>0</v>
      </c>
      <c r="R25" s="27">
        <f t="shared" si="7"/>
        <v>0</v>
      </c>
      <c r="S25" s="27" t="str">
        <f t="shared" si="8"/>
        <v>0</v>
      </c>
      <c r="T25" s="25"/>
      <c r="U25" s="25"/>
      <c r="V25" s="25"/>
      <c r="W25" s="37"/>
      <c r="X25" s="37"/>
      <c r="Y25" s="37"/>
      <c r="Z25" s="37"/>
      <c r="AA25" s="37"/>
      <c r="AB25" s="37"/>
      <c r="AC25" s="37"/>
      <c r="AD25" s="37"/>
    </row>
    <row r="26" spans="1:30" ht="15">
      <c r="A26" s="21">
        <v>44401</v>
      </c>
      <c r="B26" s="22" t="str">
        <f t="shared" si="0"/>
        <v>Sat</v>
      </c>
      <c r="C26" s="46"/>
      <c r="D26" s="46"/>
      <c r="E26" s="47"/>
      <c r="F26" s="25"/>
      <c r="G26" s="25"/>
      <c r="H26" s="25"/>
      <c r="I26" s="25" t="str">
        <f t="shared" si="1"/>
        <v>0</v>
      </c>
      <c r="J26" s="25"/>
      <c r="K26" s="27">
        <f t="shared" si="2"/>
        <v>0</v>
      </c>
      <c r="L26" s="28"/>
      <c r="M26" s="28"/>
      <c r="N26" s="27" t="str">
        <f t="shared" si="3"/>
        <v>0</v>
      </c>
      <c r="O26" s="27" t="str">
        <f t="shared" si="4"/>
        <v>0</v>
      </c>
      <c r="P26" s="27">
        <f t="shared" si="5"/>
        <v>0</v>
      </c>
      <c r="Q26" s="27">
        <f t="shared" si="6"/>
        <v>0</v>
      </c>
      <c r="R26" s="27">
        <f t="shared" si="7"/>
        <v>0</v>
      </c>
      <c r="S26" s="27" t="str">
        <f t="shared" si="8"/>
        <v>0</v>
      </c>
      <c r="T26" s="25"/>
      <c r="U26" s="25"/>
      <c r="V26" s="25"/>
      <c r="W26" s="37"/>
      <c r="X26" s="37"/>
      <c r="Y26" s="37"/>
      <c r="Z26" s="37"/>
      <c r="AA26" s="37"/>
      <c r="AB26" s="37"/>
      <c r="AC26" s="37"/>
      <c r="AD26" s="37"/>
    </row>
    <row r="27" spans="1:30" ht="15">
      <c r="A27" s="21">
        <v>44402</v>
      </c>
      <c r="B27" s="22" t="str">
        <f t="shared" si="0"/>
        <v>Sun</v>
      </c>
      <c r="C27" s="46"/>
      <c r="D27" s="46"/>
      <c r="E27" s="47"/>
      <c r="F27" s="25"/>
      <c r="G27" s="25"/>
      <c r="H27" s="25"/>
      <c r="I27" s="25" t="str">
        <f t="shared" si="1"/>
        <v>0</v>
      </c>
      <c r="J27" s="25"/>
      <c r="K27" s="27">
        <f t="shared" si="2"/>
        <v>0</v>
      </c>
      <c r="L27" s="33"/>
      <c r="M27" s="33"/>
      <c r="N27" s="27" t="str">
        <f t="shared" si="3"/>
        <v>0</v>
      </c>
      <c r="O27" s="27" t="str">
        <f t="shared" si="4"/>
        <v>0</v>
      </c>
      <c r="P27" s="27">
        <f t="shared" si="5"/>
        <v>0</v>
      </c>
      <c r="Q27" s="27">
        <f t="shared" si="6"/>
        <v>0</v>
      </c>
      <c r="R27" s="27">
        <f t="shared" si="7"/>
        <v>0</v>
      </c>
      <c r="S27" s="27" t="str">
        <f t="shared" si="8"/>
        <v>0</v>
      </c>
      <c r="T27" s="25"/>
      <c r="U27" s="25"/>
      <c r="V27" s="25"/>
      <c r="W27" s="37"/>
      <c r="X27" s="37"/>
      <c r="Y27" s="37"/>
      <c r="Z27" s="37"/>
      <c r="AA27" s="37"/>
      <c r="AB27" s="37"/>
      <c r="AC27" s="37"/>
      <c r="AD27" s="37"/>
    </row>
    <row r="28" spans="1:30" ht="15">
      <c r="A28" s="21">
        <v>44403</v>
      </c>
      <c r="B28" s="22" t="str">
        <f t="shared" si="0"/>
        <v>Mon</v>
      </c>
      <c r="C28" s="46"/>
      <c r="D28" s="46"/>
      <c r="E28" s="47"/>
      <c r="F28" s="25"/>
      <c r="G28" s="25"/>
      <c r="H28" s="25"/>
      <c r="I28" s="25" t="str">
        <f t="shared" si="1"/>
        <v>0</v>
      </c>
      <c r="J28" s="25"/>
      <c r="K28" s="27">
        <f t="shared" si="2"/>
        <v>0</v>
      </c>
      <c r="L28" s="33"/>
      <c r="M28" s="33"/>
      <c r="N28" s="27" t="str">
        <f t="shared" si="3"/>
        <v>0</v>
      </c>
      <c r="O28" s="27" t="str">
        <f t="shared" si="4"/>
        <v>0</v>
      </c>
      <c r="P28" s="27">
        <f t="shared" si="5"/>
        <v>0</v>
      </c>
      <c r="Q28" s="27">
        <f t="shared" si="6"/>
        <v>0</v>
      </c>
      <c r="R28" s="27">
        <f t="shared" si="7"/>
        <v>0</v>
      </c>
      <c r="S28" s="27" t="str">
        <f t="shared" si="8"/>
        <v>0</v>
      </c>
      <c r="T28" s="25"/>
      <c r="U28" s="25"/>
      <c r="V28" s="25"/>
      <c r="W28" s="37"/>
      <c r="X28" s="37"/>
      <c r="Y28" s="37"/>
      <c r="Z28" s="37"/>
      <c r="AA28" s="37"/>
      <c r="AB28" s="37"/>
      <c r="AC28" s="37"/>
      <c r="AD28" s="37"/>
    </row>
    <row r="29" spans="1:30" ht="15">
      <c r="A29" s="21">
        <v>44404</v>
      </c>
      <c r="B29" s="22" t="str">
        <f t="shared" si="0"/>
        <v>Tue</v>
      </c>
      <c r="C29" s="46"/>
      <c r="D29" s="46"/>
      <c r="E29" s="47"/>
      <c r="F29" s="25"/>
      <c r="G29" s="25"/>
      <c r="H29" s="25"/>
      <c r="I29" s="25" t="str">
        <f t="shared" si="1"/>
        <v>0</v>
      </c>
      <c r="J29" s="25"/>
      <c r="K29" s="27">
        <f t="shared" si="2"/>
        <v>0</v>
      </c>
      <c r="L29" s="33"/>
      <c r="M29" s="33"/>
      <c r="N29" s="27" t="str">
        <f t="shared" si="3"/>
        <v>0</v>
      </c>
      <c r="O29" s="27" t="str">
        <f t="shared" si="4"/>
        <v>0</v>
      </c>
      <c r="P29" s="27">
        <f t="shared" si="5"/>
        <v>0</v>
      </c>
      <c r="Q29" s="27">
        <f t="shared" si="6"/>
        <v>0</v>
      </c>
      <c r="R29" s="27">
        <f t="shared" si="7"/>
        <v>0</v>
      </c>
      <c r="S29" s="27" t="str">
        <f t="shared" si="8"/>
        <v>0</v>
      </c>
      <c r="T29" s="25"/>
      <c r="U29" s="25"/>
      <c r="V29" s="25"/>
      <c r="W29" s="37"/>
      <c r="X29" s="37"/>
      <c r="Y29" s="37"/>
      <c r="Z29" s="37"/>
      <c r="AA29" s="37"/>
      <c r="AB29" s="37"/>
      <c r="AC29" s="37"/>
      <c r="AD29" s="37"/>
    </row>
    <row r="30" spans="1:30" ht="15">
      <c r="A30" s="21">
        <v>44405</v>
      </c>
      <c r="B30" s="22" t="str">
        <f t="shared" si="0"/>
        <v>Wed</v>
      </c>
      <c r="C30" s="46"/>
      <c r="D30" s="46"/>
      <c r="E30" s="47"/>
      <c r="F30" s="25"/>
      <c r="G30" s="25"/>
      <c r="H30" s="25"/>
      <c r="I30" s="25" t="str">
        <f t="shared" si="1"/>
        <v>0</v>
      </c>
      <c r="J30" s="25"/>
      <c r="K30" s="27">
        <f t="shared" si="2"/>
        <v>0</v>
      </c>
      <c r="L30" s="33"/>
      <c r="M30" s="33"/>
      <c r="N30" s="27" t="str">
        <f t="shared" si="3"/>
        <v>0</v>
      </c>
      <c r="O30" s="27" t="str">
        <f t="shared" si="4"/>
        <v>0</v>
      </c>
      <c r="P30" s="27">
        <f t="shared" si="5"/>
        <v>0</v>
      </c>
      <c r="Q30" s="27">
        <f t="shared" si="6"/>
        <v>0</v>
      </c>
      <c r="R30" s="27">
        <f t="shared" si="7"/>
        <v>0</v>
      </c>
      <c r="S30" s="27" t="str">
        <f t="shared" si="8"/>
        <v>0</v>
      </c>
      <c r="T30" s="25"/>
      <c r="U30" s="25"/>
      <c r="V30" s="25"/>
      <c r="W30" s="37"/>
      <c r="X30" s="37"/>
      <c r="Y30" s="37"/>
      <c r="Z30" s="37"/>
      <c r="AA30" s="37"/>
      <c r="AB30" s="37"/>
      <c r="AC30" s="37"/>
      <c r="AD30" s="37"/>
    </row>
    <row r="31" spans="1:30" ht="15">
      <c r="A31" s="21">
        <v>44406</v>
      </c>
      <c r="B31" s="22" t="str">
        <f t="shared" si="0"/>
        <v>Thu</v>
      </c>
      <c r="C31" s="46"/>
      <c r="D31" s="46"/>
      <c r="E31" s="47"/>
      <c r="F31" s="25"/>
      <c r="G31" s="25"/>
      <c r="H31" s="25"/>
      <c r="I31" s="25" t="str">
        <f t="shared" si="1"/>
        <v>0</v>
      </c>
      <c r="J31" s="25"/>
      <c r="K31" s="27">
        <f t="shared" si="2"/>
        <v>0</v>
      </c>
      <c r="L31" s="33"/>
      <c r="M31" s="33"/>
      <c r="N31" s="27" t="str">
        <f t="shared" si="3"/>
        <v>0</v>
      </c>
      <c r="O31" s="27" t="str">
        <f t="shared" si="4"/>
        <v>0</v>
      </c>
      <c r="P31" s="27">
        <f t="shared" si="5"/>
        <v>0</v>
      </c>
      <c r="Q31" s="27">
        <f t="shared" si="6"/>
        <v>0</v>
      </c>
      <c r="R31" s="27">
        <f t="shared" si="7"/>
        <v>0</v>
      </c>
      <c r="S31" s="27" t="str">
        <f t="shared" si="8"/>
        <v>0</v>
      </c>
      <c r="T31" s="25"/>
      <c r="U31" s="25"/>
      <c r="V31" s="25"/>
      <c r="W31" s="37"/>
      <c r="X31" s="37"/>
      <c r="Y31" s="37"/>
      <c r="Z31" s="37"/>
      <c r="AA31" s="37"/>
      <c r="AB31" s="37"/>
      <c r="AC31" s="37"/>
      <c r="AD31" s="37"/>
    </row>
    <row r="32" spans="1:30" ht="15">
      <c r="A32" s="21">
        <v>44407</v>
      </c>
      <c r="B32" s="22" t="str">
        <f t="shared" si="0"/>
        <v>Fri</v>
      </c>
      <c r="C32" s="46"/>
      <c r="D32" s="46"/>
      <c r="E32" s="47"/>
      <c r="F32" s="25"/>
      <c r="G32" s="25"/>
      <c r="H32" s="25"/>
      <c r="I32" s="25" t="str">
        <f t="shared" si="1"/>
        <v>0</v>
      </c>
      <c r="J32" s="25"/>
      <c r="K32" s="27">
        <f t="shared" si="2"/>
        <v>0</v>
      </c>
      <c r="L32" s="33"/>
      <c r="M32" s="33"/>
      <c r="N32" s="27" t="str">
        <f t="shared" si="3"/>
        <v>0</v>
      </c>
      <c r="O32" s="27" t="str">
        <f t="shared" si="4"/>
        <v>0</v>
      </c>
      <c r="P32" s="27">
        <f t="shared" si="5"/>
        <v>0</v>
      </c>
      <c r="Q32" s="27">
        <f t="shared" si="6"/>
        <v>0</v>
      </c>
      <c r="R32" s="27">
        <f t="shared" si="7"/>
        <v>0</v>
      </c>
      <c r="S32" s="27" t="str">
        <f t="shared" si="8"/>
        <v>0</v>
      </c>
      <c r="T32" s="25"/>
      <c r="U32" s="25"/>
      <c r="V32" s="25"/>
      <c r="W32" s="37"/>
      <c r="X32" s="37"/>
      <c r="Y32" s="37"/>
      <c r="Z32" s="37"/>
      <c r="AA32" s="37"/>
      <c r="AB32" s="37"/>
      <c r="AC32" s="37"/>
      <c r="AD32" s="37"/>
    </row>
    <row r="33" spans="1:30" ht="15">
      <c r="A33" s="21">
        <v>44408</v>
      </c>
      <c r="B33" s="22" t="str">
        <f t="shared" si="0"/>
        <v>Sat</v>
      </c>
      <c r="C33" s="46"/>
      <c r="D33" s="46"/>
      <c r="E33" s="47"/>
      <c r="F33" s="25"/>
      <c r="G33" s="25"/>
      <c r="H33" s="25"/>
      <c r="I33" s="25" t="str">
        <f t="shared" si="1"/>
        <v>0</v>
      </c>
      <c r="J33" s="25"/>
      <c r="K33" s="27">
        <f t="shared" si="2"/>
        <v>0</v>
      </c>
      <c r="L33" s="33"/>
      <c r="M33" s="33"/>
      <c r="N33" s="27" t="str">
        <f t="shared" si="3"/>
        <v>0</v>
      </c>
      <c r="O33" s="27" t="str">
        <f t="shared" si="4"/>
        <v>0</v>
      </c>
      <c r="P33" s="27">
        <f t="shared" si="5"/>
        <v>0</v>
      </c>
      <c r="Q33" s="27">
        <f t="shared" si="6"/>
        <v>0</v>
      </c>
      <c r="R33" s="27">
        <f t="shared" si="7"/>
        <v>0</v>
      </c>
      <c r="S33" s="27" t="str">
        <f t="shared" si="8"/>
        <v>0</v>
      </c>
      <c r="T33" s="25"/>
      <c r="U33" s="25"/>
      <c r="V33" s="25"/>
      <c r="W33" s="37"/>
      <c r="X33" s="37"/>
      <c r="Y33" s="37"/>
      <c r="Z33" s="37"/>
      <c r="AA33" s="37"/>
      <c r="AB33" s="37"/>
      <c r="AC33" s="37"/>
      <c r="AD33" s="37"/>
    </row>
    <row r="34" spans="1:30">
      <c r="A34" s="48"/>
      <c r="B34" s="49"/>
      <c r="C34" s="50"/>
      <c r="D34" s="50"/>
      <c r="E34" s="50"/>
      <c r="L34" s="51"/>
      <c r="M34" s="51"/>
    </row>
    <row r="35" spans="1:30">
      <c r="A35" s="48"/>
      <c r="B35" s="49"/>
      <c r="C35" s="52"/>
      <c r="D35" s="52"/>
      <c r="E35" s="53"/>
      <c r="L35" s="51"/>
      <c r="M35" s="51"/>
    </row>
    <row r="36" spans="1:30" ht="15">
      <c r="A36" s="54"/>
      <c r="B36" s="49"/>
      <c r="C36" s="50"/>
      <c r="D36" s="50"/>
      <c r="E36" s="50"/>
      <c r="L36" s="51"/>
      <c r="M36" s="51"/>
    </row>
    <row r="37" spans="1:30" ht="15.75" customHeight="1">
      <c r="A37" s="55"/>
      <c r="B37" s="55"/>
    </row>
    <row r="38" spans="1:30" ht="15.75" customHeight="1">
      <c r="A38" s="55"/>
      <c r="B38" s="55"/>
    </row>
    <row r="39" spans="1:30" ht="15.75" customHeight="1">
      <c r="A39" s="55"/>
      <c r="B39" s="55"/>
    </row>
    <row r="40" spans="1:30" ht="15.75" customHeight="1">
      <c r="A40" s="55"/>
      <c r="B40" s="55"/>
    </row>
    <row r="41" spans="1:30" ht="15.75" customHeight="1">
      <c r="A41" s="55"/>
      <c r="B41" s="55"/>
    </row>
    <row r="42" spans="1:30" ht="15.75" customHeight="1">
      <c r="A42" s="55"/>
      <c r="B42" s="55"/>
      <c r="I42" s="56" t="s">
        <v>49</v>
      </c>
    </row>
    <row r="47" spans="1:30" ht="15.75" customHeight="1">
      <c r="K47" s="9" t="s">
        <v>48</v>
      </c>
    </row>
  </sheetData>
  <mergeCells count="8">
    <mergeCell ref="T2:U2"/>
    <mergeCell ref="W7:AB7"/>
    <mergeCell ref="A1:B1"/>
    <mergeCell ref="C1:E1"/>
    <mergeCell ref="F1:O1"/>
    <mergeCell ref="P1:S1"/>
    <mergeCell ref="T1:V1"/>
    <mergeCell ref="W1:AD1"/>
  </mergeCells>
  <phoneticPr fontId="3"/>
  <conditionalFormatting sqref="E3:E33">
    <cfRule type="cellIs" dxfId="0" priority="1" operator="greaterThan">
      <formula>0.1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202207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MAC</cp:lastModifiedBy>
  <dcterms:created xsi:type="dcterms:W3CDTF">2021-07-13T22:19:32Z</dcterms:created>
  <dcterms:modified xsi:type="dcterms:W3CDTF">2021-07-13T22:27:36Z</dcterms:modified>
</cp:coreProperties>
</file>