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mc:AlternateContent xmlns:mc="http://schemas.openxmlformats.org/markup-compatibility/2006">
    <mc:Choice Requires="x15">
      <x15ac:absPath xmlns:x15ac="http://schemas.microsoft.com/office/spreadsheetml/2010/11/ac" url="https://8vwjrxds-my.sharepoint.com/personal/higashikata_365_karumai_co_jp/Documents/仕事用/"/>
    </mc:Choice>
  </mc:AlternateContent>
  <xr:revisionPtr revIDLastSave="1923" documentId="10_ncr:80_{EF52FD7D-0ACD-4A0E-9784-DDC1667E7E5D}" xr6:coauthVersionLast="47" xr6:coauthVersionMax="47" xr10:uidLastSave="{3CD9DC09-D9DB-4DCE-A55E-0AD414E7994B}"/>
  <bookViews>
    <workbookView xWindow="-120" yWindow="-120" windowWidth="29040" windowHeight="15840" firstSheet="3" activeTab="3" xr2:uid="{00000000-000D-0000-FFFF-FFFF00000000}"/>
  </bookViews>
  <sheets>
    <sheet name="日" sheetId="1" r:id="rId1"/>
    <sheet name="万年カレンダー" sheetId="2" r:id="rId2"/>
    <sheet name="年月日選択" sheetId="3" r:id="rId3"/>
    <sheet name="1日" sheetId="4" r:id="rId4"/>
    <sheet name="2日" sheetId="5" r:id="rId5"/>
    <sheet name="3日" sheetId="6" r:id="rId6"/>
    <sheet name="4日" sheetId="7" r:id="rId7"/>
    <sheet name="5日" sheetId="8" r:id="rId8"/>
    <sheet name="6日" sheetId="9" r:id="rId9"/>
    <sheet name="7日" sheetId="10" r:id="rId10"/>
    <sheet name="8日" sheetId="11" r:id="rId11"/>
    <sheet name="9日" sheetId="12" r:id="rId12"/>
    <sheet name="10日" sheetId="13" r:id="rId13"/>
    <sheet name="11日" sheetId="14" r:id="rId14"/>
    <sheet name="12日" sheetId="15" r:id="rId15"/>
    <sheet name="13日" sheetId="16" r:id="rId16"/>
    <sheet name="14日" sheetId="17" r:id="rId17"/>
    <sheet name="15日" sheetId="18" r:id="rId18"/>
    <sheet name="16日" sheetId="19" r:id="rId19"/>
    <sheet name="17日" sheetId="20" r:id="rId20"/>
    <sheet name="18日" sheetId="21" r:id="rId21"/>
    <sheet name="19日" sheetId="22" r:id="rId22"/>
    <sheet name="20日" sheetId="23" r:id="rId23"/>
    <sheet name="21日" sheetId="24" r:id="rId24"/>
    <sheet name="22日" sheetId="25" r:id="rId25"/>
    <sheet name="23日" sheetId="26" r:id="rId26"/>
    <sheet name="24日" sheetId="27" r:id="rId27"/>
    <sheet name="25日" sheetId="28" r:id="rId28"/>
    <sheet name="26日" sheetId="29" r:id="rId29"/>
    <sheet name="27日" sheetId="30" r:id="rId30"/>
    <sheet name="28日" sheetId="31" r:id="rId31"/>
    <sheet name="29日" sheetId="32" r:id="rId32"/>
    <sheet name="30日" sheetId="33" r:id="rId33"/>
    <sheet name="31日" sheetId="34" r:id="rId34"/>
    <sheet name="西暦・月のリスト" sheetId="35" r:id="rId35"/>
    <sheet name="ＢＯＸ型" sheetId="36" r:id="rId36"/>
  </sheets>
  <definedNames>
    <definedName name="calendar">daygrid+[0]!firstdate-WEEKDAY([0]!firstdate)-weekday_option</definedName>
    <definedName name="daygrid">days+週間*7</definedName>
    <definedName name="daypattern">{1,1,2,2,3,3,4,4,5,5,6,6,7}</definedName>
    <definedName name="days">{0,1,2,3,4,5,6}</definedName>
    <definedName name="DayToStart">#REF!</definedName>
    <definedName name="firstdate">DATE([0]!YearToDisplay,[0]!month,1)</definedName>
    <definedName name="month">MATCH([0]!MonthToDisplay,months,0)</definedName>
    <definedName name="months">{"1 月","2 月","3 月","4 月","5 月","6 月","7 月","8 月","9 月","10 月","11 月","12 月"}</definedName>
    <definedName name="MonthToDisplay">#REF!</definedName>
    <definedName name="MonthToDisplayNumber">MATCH([0]!MonthToDisplay,months,0)</definedName>
    <definedName name="_xlnm.Print_Area" localSheetId="12">'10日'!$A$1:$P$39</definedName>
    <definedName name="_xlnm.Print_Area" localSheetId="13">'11日'!$A$1:$P$39</definedName>
    <definedName name="_xlnm.Print_Area" localSheetId="14">'12日'!$A$1:$P$39</definedName>
    <definedName name="_xlnm.Print_Area" localSheetId="15">'13日'!$A$1:$P$39</definedName>
    <definedName name="_xlnm.Print_Area" localSheetId="16">'14日'!$A$1:$P$39</definedName>
    <definedName name="_xlnm.Print_Area" localSheetId="17">'15日'!$A$1:$P$39</definedName>
    <definedName name="_xlnm.Print_Area" localSheetId="18">'16日'!$A$1:$P$39</definedName>
    <definedName name="_xlnm.Print_Area" localSheetId="19">'17日'!$A$1:$P$39</definedName>
    <definedName name="_xlnm.Print_Area" localSheetId="20">'18日'!$A$1:$P$39</definedName>
    <definedName name="_xlnm.Print_Area" localSheetId="21">'19日'!$A$1:$P$39</definedName>
    <definedName name="_xlnm.Print_Area" localSheetId="3">'1日'!$A$1:$P$39</definedName>
    <definedName name="_xlnm.Print_Area" localSheetId="22">'20日'!$A$1:$P$39</definedName>
    <definedName name="_xlnm.Print_Area" localSheetId="23">'21日'!$A$1:$P$39</definedName>
    <definedName name="_xlnm.Print_Area" localSheetId="24">'22日'!$A$1:$P$39</definedName>
    <definedName name="_xlnm.Print_Area" localSheetId="25">'23日'!$A$1:$P$39</definedName>
    <definedName name="_xlnm.Print_Area" localSheetId="26">'24日'!$A$1:$P$39</definedName>
    <definedName name="_xlnm.Print_Area" localSheetId="27">'25日'!$A$1:$P$39</definedName>
    <definedName name="_xlnm.Print_Area" localSheetId="28">'26日'!$A$1:$P$39</definedName>
    <definedName name="_xlnm.Print_Area" localSheetId="29">'27日'!$A$1:$P$39</definedName>
    <definedName name="_xlnm.Print_Area" localSheetId="30">'28日'!$A$1:$P$39</definedName>
    <definedName name="_xlnm.Print_Area" localSheetId="31">'29日'!$A$1:$P$39</definedName>
    <definedName name="_xlnm.Print_Area" localSheetId="4">'2日'!$A$1:$P$39</definedName>
    <definedName name="_xlnm.Print_Area" localSheetId="32">'30日'!$A$1:$P$39</definedName>
    <definedName name="_xlnm.Print_Area" localSheetId="33">'31日'!$A$1:$P$39</definedName>
    <definedName name="_xlnm.Print_Area" localSheetId="5">'3日'!$A$1:$P$39</definedName>
    <definedName name="_xlnm.Print_Area" localSheetId="6">'4日'!$A$1:$P$39</definedName>
    <definedName name="_xlnm.Print_Area" localSheetId="7">'5日'!$A$1:$P$39</definedName>
    <definedName name="_xlnm.Print_Area" localSheetId="8">'6日'!$A$1:$P$39</definedName>
    <definedName name="_xlnm.Print_Area" localSheetId="9">'7日'!$A$1:$P$39</definedName>
    <definedName name="_xlnm.Print_Area" localSheetId="10">'8日'!$A$1:$P$39</definedName>
    <definedName name="_xlnm.Print_Area" localSheetId="11">'9日'!$A$1:$P$39</definedName>
    <definedName name="_xlnm.Print_Area" localSheetId="1">万年カレンダー!$A$1:$BA$47</definedName>
    <definedName name="weekday_option">MATCH(DayToStart,weekdays_reversed,0)-2</definedName>
    <definedName name="weekdays">{"月曜日","火曜日","水曜日","木曜日","金曜日","土曜日","日曜日"}</definedName>
    <definedName name="weekdays_reversed">{"日曜日","土曜日","金曜日","木曜日","水曜日","火曜日","月曜日"}</definedName>
    <definedName name="YearToDisplay">#REF!</definedName>
    <definedName name="Z_3CF0E251_629F_4893_9317_AA0080B3A4F9_.wvu.PrintArea" localSheetId="12" hidden="1">'10日'!$A$1:$P$39</definedName>
    <definedName name="Z_3CF0E251_629F_4893_9317_AA0080B3A4F9_.wvu.PrintArea" localSheetId="13" hidden="1">'11日'!$A$1:$P$39</definedName>
    <definedName name="Z_3CF0E251_629F_4893_9317_AA0080B3A4F9_.wvu.PrintArea" localSheetId="14" hidden="1">'12日'!$A$1:$P$39</definedName>
    <definedName name="Z_3CF0E251_629F_4893_9317_AA0080B3A4F9_.wvu.PrintArea" localSheetId="15" hidden="1">'13日'!$A$1:$P$39</definedName>
    <definedName name="Z_3CF0E251_629F_4893_9317_AA0080B3A4F9_.wvu.PrintArea" localSheetId="16" hidden="1">'14日'!$A$1:$P$39</definedName>
    <definedName name="Z_3CF0E251_629F_4893_9317_AA0080B3A4F9_.wvu.PrintArea" localSheetId="17" hidden="1">'15日'!$A$1:$P$39</definedName>
    <definedName name="Z_3CF0E251_629F_4893_9317_AA0080B3A4F9_.wvu.PrintArea" localSheetId="18" hidden="1">'16日'!$A$1:$P$39</definedName>
    <definedName name="Z_3CF0E251_629F_4893_9317_AA0080B3A4F9_.wvu.PrintArea" localSheetId="19" hidden="1">'17日'!$A$1:$P$39</definedName>
    <definedName name="Z_3CF0E251_629F_4893_9317_AA0080B3A4F9_.wvu.PrintArea" localSheetId="20" hidden="1">'18日'!$A$1:$P$39</definedName>
    <definedName name="Z_3CF0E251_629F_4893_9317_AA0080B3A4F9_.wvu.PrintArea" localSheetId="21" hidden="1">'19日'!$A$1:$P$39</definedName>
    <definedName name="Z_3CF0E251_629F_4893_9317_AA0080B3A4F9_.wvu.PrintArea" localSheetId="3" hidden="1">'1日'!$A$1:$P$39</definedName>
    <definedName name="Z_3CF0E251_629F_4893_9317_AA0080B3A4F9_.wvu.PrintArea" localSheetId="22" hidden="1">'20日'!$A$1:$P$39</definedName>
    <definedName name="Z_3CF0E251_629F_4893_9317_AA0080B3A4F9_.wvu.PrintArea" localSheetId="23" hidden="1">'21日'!$A$1:$P$39</definedName>
    <definedName name="Z_3CF0E251_629F_4893_9317_AA0080B3A4F9_.wvu.PrintArea" localSheetId="24" hidden="1">'22日'!$A$1:$P$39</definedName>
    <definedName name="Z_3CF0E251_629F_4893_9317_AA0080B3A4F9_.wvu.PrintArea" localSheetId="25" hidden="1">'23日'!$A$1:$P$39</definedName>
    <definedName name="Z_3CF0E251_629F_4893_9317_AA0080B3A4F9_.wvu.PrintArea" localSheetId="26" hidden="1">'24日'!$A$1:$P$39</definedName>
    <definedName name="Z_3CF0E251_629F_4893_9317_AA0080B3A4F9_.wvu.PrintArea" localSheetId="27" hidden="1">'25日'!$A$1:$P$39</definedName>
    <definedName name="Z_3CF0E251_629F_4893_9317_AA0080B3A4F9_.wvu.PrintArea" localSheetId="28" hidden="1">'26日'!$A$1:$P$39</definedName>
    <definedName name="Z_3CF0E251_629F_4893_9317_AA0080B3A4F9_.wvu.PrintArea" localSheetId="29" hidden="1">'27日'!$A$1:$P$39</definedName>
    <definedName name="Z_3CF0E251_629F_4893_9317_AA0080B3A4F9_.wvu.PrintArea" localSheetId="30" hidden="1">'28日'!$A$1:$P$39</definedName>
    <definedName name="Z_3CF0E251_629F_4893_9317_AA0080B3A4F9_.wvu.PrintArea" localSheetId="31" hidden="1">'29日'!$A$1:$P$39</definedName>
    <definedName name="Z_3CF0E251_629F_4893_9317_AA0080B3A4F9_.wvu.PrintArea" localSheetId="4" hidden="1">'2日'!$A$1:$P$39</definedName>
    <definedName name="Z_3CF0E251_629F_4893_9317_AA0080B3A4F9_.wvu.PrintArea" localSheetId="32" hidden="1">'30日'!$A$1:$P$39</definedName>
    <definedName name="Z_3CF0E251_629F_4893_9317_AA0080B3A4F9_.wvu.PrintArea" localSheetId="33" hidden="1">'31日'!$A$1:$P$39</definedName>
    <definedName name="Z_3CF0E251_629F_4893_9317_AA0080B3A4F9_.wvu.PrintArea" localSheetId="5" hidden="1">'3日'!$A$1:$P$39</definedName>
    <definedName name="Z_3CF0E251_629F_4893_9317_AA0080B3A4F9_.wvu.PrintArea" localSheetId="6" hidden="1">'4日'!$A$1:$P$39</definedName>
    <definedName name="Z_3CF0E251_629F_4893_9317_AA0080B3A4F9_.wvu.PrintArea" localSheetId="7" hidden="1">'5日'!$A$1:$P$39</definedName>
    <definedName name="Z_3CF0E251_629F_4893_9317_AA0080B3A4F9_.wvu.PrintArea" localSheetId="8" hidden="1">'6日'!$A$1:$P$39</definedName>
    <definedName name="Z_3CF0E251_629F_4893_9317_AA0080B3A4F9_.wvu.PrintArea" localSheetId="9" hidden="1">'7日'!$A$1:$P$39</definedName>
    <definedName name="Z_3CF0E251_629F_4893_9317_AA0080B3A4F9_.wvu.PrintArea" localSheetId="10" hidden="1">'8日'!$A$1:$P$39</definedName>
    <definedName name="Z_3CF0E251_629F_4893_9317_AA0080B3A4F9_.wvu.PrintArea" localSheetId="11" hidden="1">'9日'!$A$1:$P$39</definedName>
    <definedName name="Z_3CF0E251_629F_4893_9317_AA0080B3A4F9_.wvu.PrintArea" localSheetId="1" hidden="1">万年カレンダー!$A$1:$BA$47</definedName>
    <definedName name="月">西暦・月のリスト!$B$3:$B$14</definedName>
    <definedName name="週間">{0;1;2;3;4;5;6}</definedName>
    <definedName name="年">西暦・月のリスト!$A$3:$A$19</definedName>
  </definedNames>
  <calcPr calcId="191029"/>
  <customWorkbookViews>
    <customWorkbookView name="higashikata show - 個人用ビュー" guid="{3CF0E251-629F-4893-9317-AA0080B3A4F9}" mergeInterval="0" personalView="1" maximized="1" xWindow="-8" yWindow="-8" windowWidth="1936" windowHeight="105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4" l="1"/>
  <c r="F1" i="34" l="1"/>
  <c r="D1" i="34"/>
  <c r="F1" i="33"/>
  <c r="D1" i="33"/>
  <c r="F1" i="32"/>
  <c r="D1" i="32"/>
  <c r="H1" i="31"/>
  <c r="F1" i="31"/>
  <c r="D1" i="31"/>
  <c r="H1" i="30"/>
  <c r="F1" i="30"/>
  <c r="D1" i="30"/>
  <c r="H1" i="29"/>
  <c r="F1" i="29"/>
  <c r="D1" i="29"/>
  <c r="H1" i="28"/>
  <c r="F1" i="28"/>
  <c r="D1" i="28"/>
  <c r="H1" i="27"/>
  <c r="F1" i="27"/>
  <c r="D1" i="27"/>
  <c r="H1" i="26"/>
  <c r="F1" i="26"/>
  <c r="D1" i="26"/>
  <c r="H1" i="25"/>
  <c r="F1" i="25"/>
  <c r="D1" i="25"/>
  <c r="H1" i="24"/>
  <c r="F1" i="24"/>
  <c r="D1" i="24"/>
  <c r="H1" i="23"/>
  <c r="F1" i="23"/>
  <c r="D1" i="23"/>
  <c r="H1" i="22"/>
  <c r="F1" i="22"/>
  <c r="D1" i="22"/>
  <c r="H1" i="21"/>
  <c r="F1" i="21"/>
  <c r="D1" i="21"/>
  <c r="H1" i="20"/>
  <c r="F1" i="20"/>
  <c r="D1" i="20"/>
  <c r="H1" i="19"/>
  <c r="F1" i="19"/>
  <c r="D1" i="19"/>
  <c r="H1" i="18"/>
  <c r="F1" i="18"/>
  <c r="D1" i="18"/>
  <c r="H1" i="17"/>
  <c r="F1" i="17"/>
  <c r="D1" i="17"/>
  <c r="H1" i="16"/>
  <c r="F1" i="16"/>
  <c r="D1" i="16"/>
  <c r="H1" i="15"/>
  <c r="F1" i="15"/>
  <c r="D1" i="15"/>
  <c r="H1" i="14"/>
  <c r="F1" i="14"/>
  <c r="D1" i="14"/>
  <c r="H1" i="13"/>
  <c r="H1" i="12"/>
  <c r="F1" i="13"/>
  <c r="D1" i="13"/>
  <c r="F1" i="12"/>
  <c r="D1" i="12"/>
  <c r="H1" i="11"/>
  <c r="F1" i="11"/>
  <c r="D1" i="11"/>
  <c r="H1" i="10"/>
  <c r="H1" i="9"/>
  <c r="H1" i="8"/>
  <c r="H1" i="7"/>
  <c r="H1" i="6"/>
  <c r="H1" i="5"/>
  <c r="F1" i="10"/>
  <c r="D1" i="10"/>
  <c r="F1" i="9"/>
  <c r="D1" i="9"/>
  <c r="F1" i="8"/>
  <c r="D1" i="8"/>
  <c r="F1" i="7"/>
  <c r="D1" i="7"/>
  <c r="F1" i="6"/>
  <c r="D1" i="6"/>
  <c r="F1" i="5"/>
  <c r="D1" i="5"/>
  <c r="F1" i="4"/>
  <c r="D1" i="4"/>
  <c r="A5" i="36"/>
  <c r="B5" i="36" s="1"/>
  <c r="C5" i="36" s="1"/>
  <c r="D5" i="36" s="1"/>
  <c r="E5" i="36" s="1"/>
  <c r="F5" i="36" s="1"/>
  <c r="G5" i="36" s="1"/>
  <c r="A6" i="36" s="1"/>
  <c r="B6" i="36" s="1"/>
  <c r="C6" i="36" s="1"/>
  <c r="D6" i="36" s="1"/>
  <c r="E6" i="36" s="1"/>
  <c r="F6" i="36" s="1"/>
  <c r="G6" i="36" s="1"/>
  <c r="A7" i="36" s="1"/>
  <c r="B7" i="36" s="1"/>
  <c r="C7" i="36" s="1"/>
  <c r="D7" i="36" s="1"/>
  <c r="E7" i="36" s="1"/>
  <c r="F7" i="36" s="1"/>
  <c r="G7" i="36" s="1"/>
  <c r="A8" i="36" s="1"/>
  <c r="B8" i="36" s="1"/>
  <c r="C8" i="36" s="1"/>
  <c r="D8" i="36" s="1"/>
  <c r="E8" i="36" s="1"/>
  <c r="F8" i="36" s="1"/>
  <c r="G8" i="36" s="1"/>
  <c r="A9" i="36" s="1"/>
  <c r="B9" i="36" s="1"/>
  <c r="C9" i="36" s="1"/>
  <c r="D9" i="36" s="1"/>
  <c r="E9" i="36" s="1"/>
  <c r="F9" i="36" s="1"/>
  <c r="G9" i="36" s="1"/>
  <c r="B1" i="35"/>
  <c r="C1" i="35"/>
  <c r="D1" i="35"/>
  <c r="D5" i="3"/>
  <c r="D6" i="3"/>
  <c r="J1" i="5" s="1"/>
  <c r="D7" i="3"/>
  <c r="J1" i="6" s="1"/>
  <c r="D8" i="3"/>
  <c r="J1" i="7" s="1"/>
  <c r="D9" i="3"/>
  <c r="J1" i="8" s="1"/>
  <c r="D10" i="3"/>
  <c r="J1" i="9" s="1"/>
  <c r="D11" i="3"/>
  <c r="J1" i="10" s="1"/>
  <c r="D12" i="3"/>
  <c r="J1" i="11" s="1"/>
  <c r="D13" i="3"/>
  <c r="J1" i="12" s="1"/>
  <c r="D14" i="3"/>
  <c r="J1" i="13" s="1"/>
  <c r="D15" i="3"/>
  <c r="J1" i="14" s="1"/>
  <c r="D16" i="3"/>
  <c r="J1" i="15" s="1"/>
  <c r="D17" i="3"/>
  <c r="J1" i="16" s="1"/>
  <c r="D18" i="3"/>
  <c r="J1" i="17" s="1"/>
  <c r="D19" i="3"/>
  <c r="J1" i="18" s="1"/>
  <c r="D20" i="3"/>
  <c r="J1" i="19" s="1"/>
  <c r="D21" i="3"/>
  <c r="J1" i="20" s="1"/>
  <c r="D22" i="3"/>
  <c r="J1" i="21" s="1"/>
  <c r="D23" i="3"/>
  <c r="J1" i="22" s="1"/>
  <c r="D24" i="3"/>
  <c r="J1" i="23" s="1"/>
  <c r="D25" i="3"/>
  <c r="J1" i="24" s="1"/>
  <c r="D26" i="3"/>
  <c r="J1" i="25" s="1"/>
  <c r="D27" i="3"/>
  <c r="J1" i="26" s="1"/>
  <c r="D28" i="3"/>
  <c r="J1" i="27" s="1"/>
  <c r="D29" i="3"/>
  <c r="J1" i="28" s="1"/>
  <c r="D30" i="3"/>
  <c r="J1" i="29" s="1"/>
  <c r="D31" i="3"/>
  <c r="J1" i="30" s="1"/>
  <c r="D32" i="3"/>
  <c r="J1" i="31" s="1"/>
  <c r="C33" i="3"/>
  <c r="D33" i="3" s="1"/>
  <c r="J1" i="32" s="1"/>
  <c r="C34" i="3"/>
  <c r="D34" i="3" s="1"/>
  <c r="J1" i="33" s="1"/>
  <c r="C35" i="3"/>
  <c r="D35" i="3" s="1"/>
  <c r="J1" i="34" s="1"/>
  <c r="A3" i="2"/>
  <c r="B3" i="2"/>
  <c r="C3" i="2" s="1"/>
  <c r="D3" i="2" s="1"/>
  <c r="A5" i="2"/>
  <c r="B5" i="2"/>
  <c r="B6" i="2" s="1"/>
  <c r="AD5" i="2"/>
  <c r="AD6" i="2" s="1"/>
  <c r="A7" i="2"/>
  <c r="B7" i="2"/>
  <c r="C7" i="2" s="1"/>
  <c r="C8" i="2" s="1"/>
  <c r="A9" i="2"/>
  <c r="B9" i="2"/>
  <c r="C9" i="2" s="1"/>
  <c r="C10" i="2" s="1"/>
  <c r="A11" i="2"/>
  <c r="B11" i="2"/>
  <c r="C11" i="2" s="1"/>
  <c r="A13" i="2"/>
  <c r="B13" i="2"/>
  <c r="B14" i="2" s="1"/>
  <c r="A15" i="2"/>
  <c r="B15" i="2"/>
  <c r="C15" i="2" s="1"/>
  <c r="C16" i="2" s="1"/>
  <c r="A17" i="2"/>
  <c r="B17" i="2"/>
  <c r="C17" i="2" s="1"/>
  <c r="C18" i="2" s="1"/>
  <c r="A19" i="2"/>
  <c r="B19" i="2"/>
  <c r="C19" i="2" s="1"/>
  <c r="D19" i="2" s="1"/>
  <c r="A21" i="2"/>
  <c r="B21" i="2"/>
  <c r="C21" i="2" s="1"/>
  <c r="A23" i="2"/>
  <c r="B23" i="2"/>
  <c r="B24" i="2" s="1"/>
  <c r="A25" i="2"/>
  <c r="B25" i="2"/>
  <c r="C25" i="2" s="1"/>
  <c r="C26" i="2" s="1"/>
  <c r="F1" i="1"/>
  <c r="C13" i="2" l="1"/>
  <c r="D13" i="2" s="1"/>
  <c r="E13" i="2" s="1"/>
  <c r="E14" i="2" s="1"/>
  <c r="H1" i="32"/>
  <c r="H1" i="33"/>
  <c r="H1" i="34"/>
  <c r="J1" i="4"/>
  <c r="F13" i="2"/>
  <c r="G13" i="2" s="1"/>
  <c r="C22" i="2"/>
  <c r="D21" i="2"/>
  <c r="D20" i="2"/>
  <c r="E19" i="2"/>
  <c r="B22" i="2"/>
  <c r="B26" i="2"/>
  <c r="D17" i="2"/>
  <c r="E17" i="2" s="1"/>
  <c r="C14" i="2"/>
  <c r="D9" i="2"/>
  <c r="D10" i="2" s="1"/>
  <c r="B20" i="2"/>
  <c r="B16" i="2"/>
  <c r="B8" i="2"/>
  <c r="C4" i="2"/>
  <c r="B4" i="2"/>
  <c r="B12" i="2"/>
  <c r="D25" i="2"/>
  <c r="F19" i="2"/>
  <c r="E20" i="2"/>
  <c r="D11" i="2"/>
  <c r="C12" i="2"/>
  <c r="D18" i="2"/>
  <c r="C23" i="2"/>
  <c r="B18" i="2"/>
  <c r="B10" i="2"/>
  <c r="C20" i="2"/>
  <c r="D15" i="2"/>
  <c r="D7" i="2"/>
  <c r="C5" i="2"/>
  <c r="D4" i="2"/>
  <c r="E3" i="2"/>
  <c r="F14" i="2" l="1"/>
  <c r="D14" i="2"/>
  <c r="E9" i="2"/>
  <c r="F9" i="2" s="1"/>
  <c r="E21" i="2"/>
  <c r="D22" i="2"/>
  <c r="E7" i="2"/>
  <c r="D8" i="2"/>
  <c r="D16" i="2"/>
  <c r="E15" i="2"/>
  <c r="F20" i="2"/>
  <c r="G19" i="2"/>
  <c r="D26" i="2"/>
  <c r="E25" i="2"/>
  <c r="D12" i="2"/>
  <c r="E11" i="2"/>
  <c r="E4" i="2"/>
  <c r="F3" i="2"/>
  <c r="D23" i="2"/>
  <c r="C24" i="2"/>
  <c r="E18" i="2"/>
  <c r="F17" i="2"/>
  <c r="D5" i="2"/>
  <c r="C6" i="2"/>
  <c r="H13" i="2"/>
  <c r="G14" i="2"/>
  <c r="D1" i="1"/>
  <c r="E10" i="2" l="1"/>
  <c r="F21" i="2"/>
  <c r="E22" i="2"/>
  <c r="F4" i="2"/>
  <c r="G3" i="2"/>
  <c r="G20" i="2"/>
  <c r="H19" i="2"/>
  <c r="G9" i="2"/>
  <c r="F10" i="2"/>
  <c r="E5" i="2"/>
  <c r="D6" i="2"/>
  <c r="G17" i="2"/>
  <c r="F18" i="2"/>
  <c r="F11" i="2"/>
  <c r="E12" i="2"/>
  <c r="F15" i="2"/>
  <c r="E16" i="2"/>
  <c r="F25" i="2"/>
  <c r="E26" i="2"/>
  <c r="I13" i="2"/>
  <c r="H14" i="2"/>
  <c r="D24" i="2"/>
  <c r="E23" i="2"/>
  <c r="E8" i="2"/>
  <c r="F7" i="2"/>
  <c r="I1" i="1"/>
  <c r="G1" i="1"/>
  <c r="F22" i="2" l="1"/>
  <c r="G21" i="2"/>
  <c r="F8" i="2"/>
  <c r="G7" i="2"/>
  <c r="G15" i="2"/>
  <c r="F16" i="2"/>
  <c r="F5" i="2"/>
  <c r="E6" i="2"/>
  <c r="F23" i="2"/>
  <c r="E24" i="2"/>
  <c r="G11" i="2"/>
  <c r="F12" i="2"/>
  <c r="G10" i="2"/>
  <c r="H9" i="2"/>
  <c r="I19" i="2"/>
  <c r="H20" i="2"/>
  <c r="I14" i="2"/>
  <c r="J13" i="2"/>
  <c r="H17" i="2"/>
  <c r="G18" i="2"/>
  <c r="G4" i="2"/>
  <c r="H3" i="2"/>
  <c r="G25" i="2"/>
  <c r="F26" i="2"/>
  <c r="G22" i="2" l="1"/>
  <c r="H21" i="2"/>
  <c r="K13" i="2"/>
  <c r="J14" i="2"/>
  <c r="G26" i="2"/>
  <c r="H25" i="2"/>
  <c r="G23" i="2"/>
  <c r="F24" i="2"/>
  <c r="I20" i="2"/>
  <c r="J19" i="2"/>
  <c r="G5" i="2"/>
  <c r="F6" i="2"/>
  <c r="H10" i="2"/>
  <c r="I9" i="2"/>
  <c r="H4" i="2"/>
  <c r="I3" i="2"/>
  <c r="G16" i="2"/>
  <c r="H15" i="2"/>
  <c r="G8" i="2"/>
  <c r="H7" i="2"/>
  <c r="H18" i="2"/>
  <c r="I17" i="2"/>
  <c r="G12" i="2"/>
  <c r="H11" i="2"/>
  <c r="H22" i="2" l="1"/>
  <c r="I21" i="2"/>
  <c r="I15" i="2"/>
  <c r="H16" i="2"/>
  <c r="I11" i="2"/>
  <c r="H12" i="2"/>
  <c r="I4" i="2"/>
  <c r="J3" i="2"/>
  <c r="K19" i="2"/>
  <c r="J20" i="2"/>
  <c r="J17" i="2"/>
  <c r="I18" i="2"/>
  <c r="I10" i="2"/>
  <c r="J9" i="2"/>
  <c r="H23" i="2"/>
  <c r="G24" i="2"/>
  <c r="H8" i="2"/>
  <c r="I7" i="2"/>
  <c r="I25" i="2"/>
  <c r="H26" i="2"/>
  <c r="G6" i="2"/>
  <c r="H5" i="2"/>
  <c r="L13" i="2"/>
  <c r="K14" i="2"/>
  <c r="I22" i="2" l="1"/>
  <c r="J21" i="2"/>
  <c r="I26" i="2"/>
  <c r="J25" i="2"/>
  <c r="J7" i="2"/>
  <c r="I8" i="2"/>
  <c r="L19" i="2"/>
  <c r="K20" i="2"/>
  <c r="H6" i="2"/>
  <c r="I5" i="2"/>
  <c r="K3" i="2"/>
  <c r="J4" i="2"/>
  <c r="H24" i="2"/>
  <c r="I23" i="2"/>
  <c r="L14" i="2"/>
  <c r="M13" i="2"/>
  <c r="K9" i="2"/>
  <c r="J10" i="2"/>
  <c r="J11" i="2"/>
  <c r="I12" i="2"/>
  <c r="K17" i="2"/>
  <c r="J18" i="2"/>
  <c r="J15" i="2"/>
  <c r="I16" i="2"/>
  <c r="K21" i="2" l="1"/>
  <c r="J22" i="2"/>
  <c r="J8" i="2"/>
  <c r="K7" i="2"/>
  <c r="J5" i="2"/>
  <c r="I6" i="2"/>
  <c r="L17" i="2"/>
  <c r="K18" i="2"/>
  <c r="M19" i="2"/>
  <c r="L20" i="2"/>
  <c r="K15" i="2"/>
  <c r="J16" i="2"/>
  <c r="K10" i="2"/>
  <c r="L9" i="2"/>
  <c r="N13" i="2"/>
  <c r="M14" i="2"/>
  <c r="I24" i="2"/>
  <c r="J23" i="2"/>
  <c r="K25" i="2"/>
  <c r="J26" i="2"/>
  <c r="K11" i="2"/>
  <c r="J12" i="2"/>
  <c r="L3" i="2"/>
  <c r="K4" i="2"/>
  <c r="K22" i="2" l="1"/>
  <c r="L21" i="2"/>
  <c r="L4" i="2"/>
  <c r="M3" i="2"/>
  <c r="K26" i="2"/>
  <c r="L25" i="2"/>
  <c r="J6" i="2"/>
  <c r="K5" i="2"/>
  <c r="L11" i="2"/>
  <c r="K12" i="2"/>
  <c r="O13" i="2"/>
  <c r="N14" i="2"/>
  <c r="L18" i="2"/>
  <c r="M17" i="2"/>
  <c r="M20" i="2"/>
  <c r="N19" i="2"/>
  <c r="M9" i="2"/>
  <c r="L10" i="2"/>
  <c r="J24" i="2"/>
  <c r="K23" i="2"/>
  <c r="K8" i="2"/>
  <c r="L7" i="2"/>
  <c r="K16" i="2"/>
  <c r="L15" i="2"/>
  <c r="L22" i="2" l="1"/>
  <c r="M21" i="2"/>
  <c r="O14" i="2"/>
  <c r="P13" i="2"/>
  <c r="M15" i="2"/>
  <c r="L16" i="2"/>
  <c r="N20" i="2"/>
  <c r="O19" i="2"/>
  <c r="M7" i="2"/>
  <c r="L8" i="2"/>
  <c r="N17" i="2"/>
  <c r="M18" i="2"/>
  <c r="L5" i="2"/>
  <c r="K6" i="2"/>
  <c r="K24" i="2"/>
  <c r="L23" i="2"/>
  <c r="L26" i="2"/>
  <c r="M25" i="2"/>
  <c r="M4" i="2"/>
  <c r="N3" i="2"/>
  <c r="M10" i="2"/>
  <c r="N9" i="2"/>
  <c r="M11" i="2"/>
  <c r="L12" i="2"/>
  <c r="M22" i="2" l="1"/>
  <c r="N21" i="2"/>
  <c r="M23" i="2"/>
  <c r="L24" i="2"/>
  <c r="N11" i="2"/>
  <c r="M12" i="2"/>
  <c r="N10" i="2"/>
  <c r="O9" i="2"/>
  <c r="P19" i="2"/>
  <c r="O20" i="2"/>
  <c r="M5" i="2"/>
  <c r="L6" i="2"/>
  <c r="N4" i="2"/>
  <c r="O3" i="2"/>
  <c r="M16" i="2"/>
  <c r="N15" i="2"/>
  <c r="Q13" i="2"/>
  <c r="P14" i="2"/>
  <c r="O17" i="2"/>
  <c r="N18" i="2"/>
  <c r="N25" i="2"/>
  <c r="M26" i="2"/>
  <c r="M8" i="2"/>
  <c r="N7" i="2"/>
  <c r="N22" i="2" l="1"/>
  <c r="O21" i="2"/>
  <c r="N8" i="2"/>
  <c r="O7" i="2"/>
  <c r="O15" i="2"/>
  <c r="N16" i="2"/>
  <c r="O10" i="2"/>
  <c r="P9" i="2"/>
  <c r="O4" i="2"/>
  <c r="P3" i="2"/>
  <c r="O25" i="2"/>
  <c r="N26" i="2"/>
  <c r="N5" i="2"/>
  <c r="M6" i="2"/>
  <c r="P17" i="2"/>
  <c r="O18" i="2"/>
  <c r="N12" i="2"/>
  <c r="O11" i="2"/>
  <c r="Q14" i="2"/>
  <c r="R13" i="2"/>
  <c r="Q19" i="2"/>
  <c r="P20" i="2"/>
  <c r="M24" i="2"/>
  <c r="N23" i="2"/>
  <c r="P21" i="2" l="1"/>
  <c r="O22" i="2"/>
  <c r="Q17" i="2"/>
  <c r="P18" i="2"/>
  <c r="O23" i="2"/>
  <c r="N24" i="2"/>
  <c r="P4" i="2"/>
  <c r="Q3" i="2"/>
  <c r="P10" i="2"/>
  <c r="Q9" i="2"/>
  <c r="R19" i="2"/>
  <c r="Q20" i="2"/>
  <c r="O5" i="2"/>
  <c r="N6" i="2"/>
  <c r="S13" i="2"/>
  <c r="R14" i="2"/>
  <c r="P15" i="2"/>
  <c r="O16" i="2"/>
  <c r="O12" i="2"/>
  <c r="P11" i="2"/>
  <c r="P7" i="2"/>
  <c r="O8" i="2"/>
  <c r="O26" i="2"/>
  <c r="P25" i="2"/>
  <c r="P22" i="2" l="1"/>
  <c r="Q21" i="2"/>
  <c r="Q11" i="2"/>
  <c r="P12" i="2"/>
  <c r="P26" i="2"/>
  <c r="Q25" i="2"/>
  <c r="R9" i="2"/>
  <c r="Q10" i="2"/>
  <c r="Q4" i="2"/>
  <c r="R3" i="2"/>
  <c r="P8" i="2"/>
  <c r="Q7" i="2"/>
  <c r="T13" i="2"/>
  <c r="S14" i="2"/>
  <c r="O6" i="2"/>
  <c r="P5" i="2"/>
  <c r="P23" i="2"/>
  <c r="O24" i="2"/>
  <c r="P16" i="2"/>
  <c r="Q15" i="2"/>
  <c r="R20" i="2"/>
  <c r="S19" i="2"/>
  <c r="Q18" i="2"/>
  <c r="R17" i="2"/>
  <c r="R21" i="2" l="1"/>
  <c r="Q22" i="2"/>
  <c r="T19" i="2"/>
  <c r="S20" i="2"/>
  <c r="S9" i="2"/>
  <c r="R10" i="2"/>
  <c r="S17" i="2"/>
  <c r="R18" i="2"/>
  <c r="P6" i="2"/>
  <c r="Q5" i="2"/>
  <c r="U13" i="2"/>
  <c r="T14" i="2"/>
  <c r="R15" i="2"/>
  <c r="Q16" i="2"/>
  <c r="R7" i="2"/>
  <c r="Q8" i="2"/>
  <c r="R25" i="2"/>
  <c r="Q26" i="2"/>
  <c r="S3" i="2"/>
  <c r="R4" i="2"/>
  <c r="Q23" i="2"/>
  <c r="P24" i="2"/>
  <c r="R11" i="2"/>
  <c r="Q12" i="2"/>
  <c r="R22" i="2" l="1"/>
  <c r="S21" i="2"/>
  <c r="S11" i="2"/>
  <c r="R12" i="2"/>
  <c r="R8" i="2"/>
  <c r="S7" i="2"/>
  <c r="T17" i="2"/>
  <c r="S18" i="2"/>
  <c r="Q24" i="2"/>
  <c r="R23" i="2"/>
  <c r="S15" i="2"/>
  <c r="R16" i="2"/>
  <c r="S10" i="2"/>
  <c r="T9" i="2"/>
  <c r="T3" i="2"/>
  <c r="S4" i="2"/>
  <c r="U14" i="2"/>
  <c r="V13" i="2"/>
  <c r="U19" i="2"/>
  <c r="T20" i="2"/>
  <c r="Q6" i="2"/>
  <c r="R5" i="2"/>
  <c r="S25" i="2"/>
  <c r="R26" i="2"/>
  <c r="T21" i="2" l="1"/>
  <c r="S22" i="2"/>
  <c r="W13" i="2"/>
  <c r="V14" i="2"/>
  <c r="R24" i="2"/>
  <c r="S23" i="2"/>
  <c r="S26" i="2"/>
  <c r="T25" i="2"/>
  <c r="T18" i="2"/>
  <c r="U17" i="2"/>
  <c r="T4" i="2"/>
  <c r="U3" i="2"/>
  <c r="R6" i="2"/>
  <c r="S5" i="2"/>
  <c r="T10" i="2"/>
  <c r="U9" i="2"/>
  <c r="S8" i="2"/>
  <c r="T7" i="2"/>
  <c r="V19" i="2"/>
  <c r="U20" i="2"/>
  <c r="S16" i="2"/>
  <c r="T15" i="2"/>
  <c r="S12" i="2"/>
  <c r="T11" i="2"/>
  <c r="T22" i="2" l="1"/>
  <c r="U21" i="2"/>
  <c r="U11" i="2"/>
  <c r="T12" i="2"/>
  <c r="U10" i="2"/>
  <c r="V9" i="2"/>
  <c r="T26" i="2"/>
  <c r="U25" i="2"/>
  <c r="T16" i="2"/>
  <c r="U15" i="2"/>
  <c r="T5" i="2"/>
  <c r="S6" i="2"/>
  <c r="T23" i="2"/>
  <c r="S24" i="2"/>
  <c r="U4" i="2"/>
  <c r="V3" i="2"/>
  <c r="X13" i="2"/>
  <c r="W14" i="2"/>
  <c r="V20" i="2"/>
  <c r="W19" i="2"/>
  <c r="U7" i="2"/>
  <c r="T8" i="2"/>
  <c r="U18" i="2"/>
  <c r="V17" i="2"/>
  <c r="U22" i="2" l="1"/>
  <c r="V21" i="2"/>
  <c r="V15" i="2"/>
  <c r="U16" i="2"/>
  <c r="X14" i="2"/>
  <c r="Y13" i="2"/>
  <c r="W17" i="2"/>
  <c r="V18" i="2"/>
  <c r="V4" i="2"/>
  <c r="W3" i="2"/>
  <c r="V25" i="2"/>
  <c r="U26" i="2"/>
  <c r="V10" i="2"/>
  <c r="W9" i="2"/>
  <c r="T24" i="2"/>
  <c r="U23" i="2"/>
  <c r="U8" i="2"/>
  <c r="V7" i="2"/>
  <c r="X19" i="2"/>
  <c r="W20" i="2"/>
  <c r="U5" i="2"/>
  <c r="T6" i="2"/>
  <c r="V11" i="2"/>
  <c r="U12" i="2"/>
  <c r="V22" i="2" l="1"/>
  <c r="W21" i="2"/>
  <c r="W18" i="2"/>
  <c r="X17" i="2"/>
  <c r="X9" i="2"/>
  <c r="W10" i="2"/>
  <c r="Y14" i="2"/>
  <c r="Z13" i="2"/>
  <c r="V23" i="2"/>
  <c r="U24" i="2"/>
  <c r="W11" i="2"/>
  <c r="V12" i="2"/>
  <c r="V5" i="2"/>
  <c r="U6" i="2"/>
  <c r="Y19" i="2"/>
  <c r="X20" i="2"/>
  <c r="W25" i="2"/>
  <c r="V26" i="2"/>
  <c r="V8" i="2"/>
  <c r="W7" i="2"/>
  <c r="W4" i="2"/>
  <c r="X3" i="2"/>
  <c r="V16" i="2"/>
  <c r="W15" i="2"/>
  <c r="X21" i="2" l="1"/>
  <c r="W22" i="2"/>
  <c r="W26" i="2"/>
  <c r="X25" i="2"/>
  <c r="V24" i="2"/>
  <c r="W23" i="2"/>
  <c r="AA13" i="2"/>
  <c r="Z14" i="2"/>
  <c r="Y20" i="2"/>
  <c r="Z19" i="2"/>
  <c r="X15" i="2"/>
  <c r="W16" i="2"/>
  <c r="X4" i="2"/>
  <c r="Y3" i="2"/>
  <c r="W8" i="2"/>
  <c r="X7" i="2"/>
  <c r="W5" i="2"/>
  <c r="V6" i="2"/>
  <c r="X10" i="2"/>
  <c r="Y9" i="2"/>
  <c r="Y17" i="2"/>
  <c r="X18" i="2"/>
  <c r="W12" i="2"/>
  <c r="X11" i="2"/>
  <c r="X22" i="2" l="1"/>
  <c r="Y21" i="2"/>
  <c r="AA19" i="2"/>
  <c r="Z20" i="2"/>
  <c r="W6" i="2"/>
  <c r="X5" i="2"/>
  <c r="X8" i="2"/>
  <c r="Y7" i="2"/>
  <c r="Y18" i="2"/>
  <c r="Z17" i="2"/>
  <c r="AB13" i="2"/>
  <c r="AA14" i="2"/>
  <c r="Y4" i="2"/>
  <c r="Z3" i="2"/>
  <c r="X23" i="2"/>
  <c r="W24" i="2"/>
  <c r="Z9" i="2"/>
  <c r="Y10" i="2"/>
  <c r="X26" i="2"/>
  <c r="Y25" i="2"/>
  <c r="Y11" i="2"/>
  <c r="X12" i="2"/>
  <c r="X16" i="2"/>
  <c r="Y15" i="2"/>
  <c r="Y22" i="2" l="1"/>
  <c r="Z21" i="2"/>
  <c r="AA17" i="2"/>
  <c r="Z18" i="2"/>
  <c r="AA3" i="2"/>
  <c r="Z4" i="2"/>
  <c r="Z7" i="2"/>
  <c r="Y8" i="2"/>
  <c r="Z15" i="2"/>
  <c r="Y16" i="2"/>
  <c r="X6" i="2"/>
  <c r="Y5" i="2"/>
  <c r="Y23" i="2"/>
  <c r="X24" i="2"/>
  <c r="Z11" i="2"/>
  <c r="Y12" i="2"/>
  <c r="Z25" i="2"/>
  <c r="Y26" i="2"/>
  <c r="AA9" i="2"/>
  <c r="Z10" i="2"/>
  <c r="AC13" i="2"/>
  <c r="AB14" i="2"/>
  <c r="AB19" i="2"/>
  <c r="AA20" i="2"/>
  <c r="AA21" i="2" l="1"/>
  <c r="Z22" i="2"/>
  <c r="AB20" i="2"/>
  <c r="AC19" i="2"/>
  <c r="AA25" i="2"/>
  <c r="Z26" i="2"/>
  <c r="AA15" i="2"/>
  <c r="Z16" i="2"/>
  <c r="AD13" i="2"/>
  <c r="AC14" i="2"/>
  <c r="AA11" i="2"/>
  <c r="Z12" i="2"/>
  <c r="Z8" i="2"/>
  <c r="AA7" i="2"/>
  <c r="AB9" i="2"/>
  <c r="AA10" i="2"/>
  <c r="Z23" i="2"/>
  <c r="Y24" i="2"/>
  <c r="AB3" i="2"/>
  <c r="AA4" i="2"/>
  <c r="Z5" i="2"/>
  <c r="Y6" i="2"/>
  <c r="AA18" i="2"/>
  <c r="AB17" i="2"/>
  <c r="AB21" i="2" l="1"/>
  <c r="AA22" i="2"/>
  <c r="Z24" i="2"/>
  <c r="AA23" i="2"/>
  <c r="AE13" i="2"/>
  <c r="AE14" i="2" s="1"/>
  <c r="AD14" i="2"/>
  <c r="AB18" i="2"/>
  <c r="AC17" i="2"/>
  <c r="AB10" i="2"/>
  <c r="AC9" i="2"/>
  <c r="AA16" i="2"/>
  <c r="AB15" i="2"/>
  <c r="AA26" i="2"/>
  <c r="AB25" i="2"/>
  <c r="AA8" i="2"/>
  <c r="AB7" i="2"/>
  <c r="AA5" i="2"/>
  <c r="Z6" i="2"/>
  <c r="AD19" i="2"/>
  <c r="AC20" i="2"/>
  <c r="AB4" i="2"/>
  <c r="AC3" i="2"/>
  <c r="AB11" i="2"/>
  <c r="AA12" i="2"/>
  <c r="AB22" i="2" l="1"/>
  <c r="AC21" i="2"/>
  <c r="AC7" i="2"/>
  <c r="AB8" i="2"/>
  <c r="AC4" i="2"/>
  <c r="AD3" i="2"/>
  <c r="AB26" i="2"/>
  <c r="AC25" i="2"/>
  <c r="AD17" i="2"/>
  <c r="AC18" i="2"/>
  <c r="AC15" i="2"/>
  <c r="AB16" i="2"/>
  <c r="AD20" i="2"/>
  <c r="AE19" i="2"/>
  <c r="AE20" i="2" s="1"/>
  <c r="AC10" i="2"/>
  <c r="AD9" i="2"/>
  <c r="AA24" i="2"/>
  <c r="AB23" i="2"/>
  <c r="AB12" i="2"/>
  <c r="AC11" i="2"/>
  <c r="AB5" i="2"/>
  <c r="AA6" i="2"/>
  <c r="AC22" i="2" l="1"/>
  <c r="AD21" i="2"/>
  <c r="AD10" i="2"/>
  <c r="AE9" i="2"/>
  <c r="AE10" i="2" s="1"/>
  <c r="AD25" i="2"/>
  <c r="AC26" i="2"/>
  <c r="AD4" i="2"/>
  <c r="AE3" i="2"/>
  <c r="AC16" i="2"/>
  <c r="AD15" i="2"/>
  <c r="AC5" i="2"/>
  <c r="AC6" i="2" s="1"/>
  <c r="AB6" i="2"/>
  <c r="AD11" i="2"/>
  <c r="AC12" i="2"/>
  <c r="AC23" i="2"/>
  <c r="AB24" i="2"/>
  <c r="AD18" i="2"/>
  <c r="AE17" i="2"/>
  <c r="AC8" i="2"/>
  <c r="AD7" i="2"/>
  <c r="AE21" i="2" l="1"/>
  <c r="AD22" i="2"/>
  <c r="AE15" i="2"/>
  <c r="AD16" i="2"/>
  <c r="AE4" i="2"/>
  <c r="AF3" i="2"/>
  <c r="AF4" i="2" s="1"/>
  <c r="AD23" i="2"/>
  <c r="AC24" i="2"/>
  <c r="AD12" i="2"/>
  <c r="AE11" i="2"/>
  <c r="AE25" i="2"/>
  <c r="AD26" i="2"/>
  <c r="AD8" i="2"/>
  <c r="AE7" i="2"/>
  <c r="AF17" i="2"/>
  <c r="AF18" i="2" s="1"/>
  <c r="AE18" i="2"/>
  <c r="AF21" i="2" l="1"/>
  <c r="AF22" i="2" s="1"/>
  <c r="AE22" i="2"/>
  <c r="AE12" i="2"/>
  <c r="AF11" i="2"/>
  <c r="AF12" i="2" s="1"/>
  <c r="AE23" i="2"/>
  <c r="AE24" i="2" s="1"/>
  <c r="AD24" i="2"/>
  <c r="AE8" i="2"/>
  <c r="AF7" i="2"/>
  <c r="AF8" i="2" s="1"/>
  <c r="AE26" i="2"/>
  <c r="AF25" i="2"/>
  <c r="AF26" i="2" s="1"/>
  <c r="AE16" i="2"/>
  <c r="AF15" i="2"/>
  <c r="AF16" i="2" s="1"/>
</calcChain>
</file>

<file path=xl/sharedStrings.xml><?xml version="1.0" encoding="utf-8"?>
<sst xmlns="http://schemas.openxmlformats.org/spreadsheetml/2006/main" count="5430" uniqueCount="150">
  <si>
    <t>年</t>
    <rPh sb="0" eb="1">
      <t>ネン</t>
    </rPh>
    <phoneticPr fontId="19"/>
  </si>
  <si>
    <t>日</t>
    <rPh sb="0" eb="1">
      <t>ニチ</t>
    </rPh>
    <phoneticPr fontId="19"/>
  </si>
  <si>
    <t>天候（　　　）</t>
    <rPh sb="0" eb="2">
      <t>テンコウ</t>
    </rPh>
    <phoneticPr fontId="21"/>
  </si>
  <si>
    <t>気温（　　　）</t>
    <rPh sb="0" eb="2">
      <t>キオン</t>
    </rPh>
    <phoneticPr fontId="21"/>
  </si>
  <si>
    <t>車</t>
    <rPh sb="0" eb="1">
      <t>クルマ</t>
    </rPh>
    <phoneticPr fontId="21"/>
  </si>
  <si>
    <t>作業内容</t>
    <rPh sb="0" eb="2">
      <t>サギョウ</t>
    </rPh>
    <rPh sb="2" eb="4">
      <t>ナイヨウ</t>
    </rPh>
    <phoneticPr fontId="21"/>
  </si>
  <si>
    <t>コード</t>
  </si>
  <si>
    <t>開始
終了</t>
    <rPh sb="0" eb="2">
      <t>カイシ</t>
    </rPh>
    <rPh sb="3" eb="5">
      <t>シュウリョウ</t>
    </rPh>
    <phoneticPr fontId="21"/>
  </si>
  <si>
    <t>H</t>
  </si>
  <si>
    <t>残</t>
    <rPh sb="0" eb="1">
      <t>ザン</t>
    </rPh>
    <phoneticPr fontId="21"/>
  </si>
  <si>
    <t>職員</t>
    <rPh sb="0" eb="2">
      <t>ショクイン</t>
    </rPh>
    <phoneticPr fontId="21"/>
  </si>
  <si>
    <t>大工</t>
    <rPh sb="0" eb="2">
      <t>ダイク</t>
    </rPh>
    <phoneticPr fontId="21"/>
  </si>
  <si>
    <t>人夫</t>
    <rPh sb="0" eb="1">
      <t>ニン</t>
    </rPh>
    <rPh sb="1" eb="2">
      <t>フ</t>
    </rPh>
    <phoneticPr fontId="21"/>
  </si>
  <si>
    <t>社長</t>
    <rPh sb="0" eb="2">
      <t>シャチョウ</t>
    </rPh>
    <phoneticPr fontId="21"/>
  </si>
  <si>
    <t>佐藤常</t>
    <rPh sb="0" eb="2">
      <t>サトウ</t>
    </rPh>
    <rPh sb="2" eb="3">
      <t>ツネ</t>
    </rPh>
    <phoneticPr fontId="21"/>
  </si>
  <si>
    <t>上井</t>
    <rPh sb="0" eb="2">
      <t>カミイ</t>
    </rPh>
    <phoneticPr fontId="21"/>
  </si>
  <si>
    <t>河原</t>
    <rPh sb="0" eb="2">
      <t>カワハラ</t>
    </rPh>
    <phoneticPr fontId="21"/>
  </si>
  <si>
    <t>佐藤和</t>
    <rPh sb="0" eb="2">
      <t>サトウ</t>
    </rPh>
    <rPh sb="2" eb="3">
      <t>カズ</t>
    </rPh>
    <phoneticPr fontId="21"/>
  </si>
  <si>
    <t>水戸</t>
    <rPh sb="0" eb="2">
      <t>ミト</t>
    </rPh>
    <phoneticPr fontId="21"/>
  </si>
  <si>
    <t>守田</t>
    <rPh sb="0" eb="1">
      <t>マモリ</t>
    </rPh>
    <rPh sb="1" eb="2">
      <t>タ</t>
    </rPh>
    <phoneticPr fontId="21"/>
  </si>
  <si>
    <t>藤木</t>
    <rPh sb="0" eb="2">
      <t>フジキ</t>
    </rPh>
    <phoneticPr fontId="21"/>
  </si>
  <si>
    <t>宮田</t>
    <rPh sb="0" eb="2">
      <t>ミヤタ</t>
    </rPh>
    <phoneticPr fontId="21"/>
  </si>
  <si>
    <t>佐々木</t>
    <rPh sb="0" eb="3">
      <t>ササキ</t>
    </rPh>
    <phoneticPr fontId="21"/>
  </si>
  <si>
    <t>大石</t>
    <rPh sb="0" eb="2">
      <t>オオイシ</t>
    </rPh>
    <phoneticPr fontId="21"/>
  </si>
  <si>
    <t>成田</t>
    <rPh sb="0" eb="2">
      <t>ナリタ</t>
    </rPh>
    <phoneticPr fontId="21"/>
  </si>
  <si>
    <t>田中</t>
    <rPh sb="0" eb="2">
      <t>タナカ</t>
    </rPh>
    <phoneticPr fontId="21"/>
  </si>
  <si>
    <t>菅野</t>
    <rPh sb="0" eb="2">
      <t>カンノ</t>
    </rPh>
    <phoneticPr fontId="21"/>
  </si>
  <si>
    <t>大谷</t>
    <rPh sb="0" eb="2">
      <t>オオタニ</t>
    </rPh>
    <phoneticPr fontId="21"/>
  </si>
  <si>
    <t>高野</t>
    <rPh sb="0" eb="2">
      <t>タカノ</t>
    </rPh>
    <phoneticPr fontId="21"/>
  </si>
  <si>
    <t>広瀬</t>
    <rPh sb="0" eb="2">
      <t>ヒロセ</t>
    </rPh>
    <phoneticPr fontId="21"/>
  </si>
  <si>
    <t>尾留川</t>
    <rPh sb="0" eb="3">
      <t>ビルカワ</t>
    </rPh>
    <phoneticPr fontId="21"/>
  </si>
  <si>
    <t>高橋</t>
    <rPh sb="0" eb="2">
      <t>タカハシ</t>
    </rPh>
    <phoneticPr fontId="21"/>
  </si>
  <si>
    <t>及川</t>
    <rPh sb="0" eb="2">
      <t>オイカワ</t>
    </rPh>
    <phoneticPr fontId="21"/>
  </si>
  <si>
    <t>畑山</t>
    <rPh sb="0" eb="2">
      <t>ハタヤマ</t>
    </rPh>
    <phoneticPr fontId="21"/>
  </si>
  <si>
    <t>奥野</t>
    <rPh sb="0" eb="2">
      <t>オクノ</t>
    </rPh>
    <phoneticPr fontId="21"/>
  </si>
  <si>
    <t>森</t>
    <rPh sb="0" eb="1">
      <t>モリ</t>
    </rPh>
    <phoneticPr fontId="21"/>
  </si>
  <si>
    <t>郡司</t>
    <rPh sb="0" eb="2">
      <t>グンジ</t>
    </rPh>
    <phoneticPr fontId="21"/>
  </si>
  <si>
    <t>東方</t>
    <rPh sb="0" eb="2">
      <t>ヒガシカタ</t>
    </rPh>
    <phoneticPr fontId="21"/>
  </si>
  <si>
    <t>小野寺</t>
    <rPh sb="0" eb="3">
      <t>オノデラ</t>
    </rPh>
    <phoneticPr fontId="21"/>
  </si>
  <si>
    <t>稲葉</t>
    <rPh sb="0" eb="2">
      <t>イナバ</t>
    </rPh>
    <phoneticPr fontId="21"/>
  </si>
  <si>
    <t>春名</t>
    <rPh sb="0" eb="2">
      <t>ハルナ</t>
    </rPh>
    <phoneticPr fontId="21"/>
  </si>
  <si>
    <t>板垣</t>
    <rPh sb="0" eb="2">
      <t>イタガキ</t>
    </rPh>
    <phoneticPr fontId="21"/>
  </si>
  <si>
    <t>横葉</t>
    <rPh sb="0" eb="1">
      <t>ヨコ</t>
    </rPh>
    <rPh sb="1" eb="2">
      <t>ハ</t>
    </rPh>
    <phoneticPr fontId="21"/>
  </si>
  <si>
    <t>小川</t>
    <rPh sb="0" eb="2">
      <t>オガワ</t>
    </rPh>
    <phoneticPr fontId="21"/>
  </si>
  <si>
    <t>小野塚</t>
    <rPh sb="0" eb="3">
      <t>オノズカ</t>
    </rPh>
    <phoneticPr fontId="21"/>
  </si>
  <si>
    <t>備　考</t>
    <rPh sb="0" eb="1">
      <t>ソナエ</t>
    </rPh>
    <rPh sb="2" eb="3">
      <t>コウ</t>
    </rPh>
    <phoneticPr fontId="21"/>
  </si>
  <si>
    <t>年</t>
    <rPh sb="0" eb="1">
      <t>ネン</t>
    </rPh>
    <phoneticPr fontId="21"/>
  </si>
  <si>
    <t>月</t>
    <rPh sb="0" eb="1">
      <t>ツキ</t>
    </rPh>
    <phoneticPr fontId="21"/>
  </si>
  <si>
    <t>日</t>
    <rPh sb="0" eb="1">
      <t>ヒ</t>
    </rPh>
    <phoneticPr fontId="21"/>
  </si>
  <si>
    <t>曜日</t>
    <rPh sb="0" eb="2">
      <t>ヨウビ</t>
    </rPh>
    <phoneticPr fontId="21"/>
  </si>
  <si>
    <t>編集日付へ移動</t>
    <rPh sb="0" eb="2">
      <t>ヘンシュウ</t>
    </rPh>
    <rPh sb="2" eb="4">
      <t>ヒヅケ</t>
    </rPh>
    <rPh sb="5" eb="7">
      <t>イドウ</t>
    </rPh>
    <phoneticPr fontId="19"/>
  </si>
  <si>
    <t>1日'!A1</t>
  </si>
  <si>
    <t>2日'!A1</t>
  </si>
  <si>
    <t>3日'!A1</t>
  </si>
  <si>
    <t>4日'!A1</t>
  </si>
  <si>
    <t>5日'!A1</t>
  </si>
  <si>
    <t>6日'!A1</t>
  </si>
  <si>
    <t>7日'!A1</t>
  </si>
  <si>
    <t>8日'!A1</t>
  </si>
  <si>
    <t>9日'!A1</t>
  </si>
  <si>
    <t>10日'!A1</t>
  </si>
  <si>
    <t>11日'!A1</t>
  </si>
  <si>
    <t>12日'!A1</t>
  </si>
  <si>
    <t>13日'!A1</t>
  </si>
  <si>
    <t>14日'!A1</t>
  </si>
  <si>
    <t>15日'!A1</t>
  </si>
  <si>
    <t>16日'!A1</t>
  </si>
  <si>
    <t>17日'!A1</t>
  </si>
  <si>
    <t>18日'!A1</t>
  </si>
  <si>
    <t>19日'!A1</t>
  </si>
  <si>
    <t>20日'!A1</t>
  </si>
  <si>
    <t>21日'!A1</t>
  </si>
  <si>
    <t>22日'!A1</t>
  </si>
  <si>
    <t>23日'!A1</t>
  </si>
  <si>
    <t>24日'!A1</t>
  </si>
  <si>
    <t>25日'!A1</t>
  </si>
  <si>
    <t>26日'!A1</t>
  </si>
  <si>
    <t>27日'!A1</t>
  </si>
  <si>
    <t>28日'!A1</t>
  </si>
  <si>
    <t>29日'!A1</t>
  </si>
  <si>
    <t>30日'!A1</t>
  </si>
  <si>
    <t>31日'!A1</t>
  </si>
  <si>
    <t>月</t>
    <rPh sb="0" eb="1">
      <t>ガツ</t>
    </rPh>
    <phoneticPr fontId="19"/>
  </si>
  <si>
    <t>年月日選択!A1</t>
  </si>
  <si>
    <t>年月日選択!A1</t>
    <phoneticPr fontId="19"/>
  </si>
  <si>
    <t>　</t>
    <phoneticPr fontId="19"/>
  </si>
  <si>
    <t>4t</t>
  </si>
  <si>
    <t>　</t>
    <phoneticPr fontId="21"/>
  </si>
  <si>
    <t>畑山、宮田、水戸休み</t>
    <rPh sb="0" eb="2">
      <t>ハタヤマ</t>
    </rPh>
    <rPh sb="3" eb="5">
      <t>ミヤタ</t>
    </rPh>
    <rPh sb="6" eb="8">
      <t>ミト</t>
    </rPh>
    <rPh sb="8" eb="9">
      <t>ヤス</t>
    </rPh>
    <phoneticPr fontId="19"/>
  </si>
  <si>
    <t>車</t>
  </si>
  <si>
    <t>作業内容</t>
  </si>
  <si>
    <t>開始
終了</t>
  </si>
  <si>
    <t>残</t>
  </si>
  <si>
    <t>月</t>
  </si>
  <si>
    <t>火</t>
  </si>
  <si>
    <t>水</t>
  </si>
  <si>
    <t>木</t>
  </si>
  <si>
    <t>金</t>
  </si>
  <si>
    <t>土</t>
  </si>
  <si>
    <t>佐藤</t>
    <rPh sb="0" eb="2">
      <t>サトウ</t>
    </rPh>
    <phoneticPr fontId="19"/>
  </si>
  <si>
    <t>鈴木</t>
    <rPh sb="0" eb="2">
      <t>スズキ</t>
    </rPh>
    <phoneticPr fontId="19"/>
  </si>
  <si>
    <t>田中</t>
    <rPh sb="0" eb="2">
      <t>タナカ</t>
    </rPh>
    <phoneticPr fontId="19"/>
  </si>
  <si>
    <t>高橋</t>
    <rPh sb="0" eb="2">
      <t>タカハシ</t>
    </rPh>
    <phoneticPr fontId="19"/>
  </si>
  <si>
    <t>伊藤</t>
    <rPh sb="0" eb="2">
      <t>イトウ</t>
    </rPh>
    <phoneticPr fontId="19"/>
  </si>
  <si>
    <t>渡辺</t>
    <rPh sb="0" eb="2">
      <t>ワタナベ</t>
    </rPh>
    <phoneticPr fontId="19"/>
  </si>
  <si>
    <t>山本</t>
    <rPh sb="0" eb="2">
      <t>ヤマモト</t>
    </rPh>
    <phoneticPr fontId="19"/>
  </si>
  <si>
    <t>中村</t>
    <rPh sb="0" eb="2">
      <t>ナカムラ</t>
    </rPh>
    <phoneticPr fontId="19"/>
  </si>
  <si>
    <t>小林</t>
    <rPh sb="0" eb="2">
      <t>コバヤシ</t>
    </rPh>
    <phoneticPr fontId="19"/>
  </si>
  <si>
    <t>作業員</t>
    <rPh sb="0" eb="3">
      <t>サギョウイン</t>
    </rPh>
    <phoneticPr fontId="21"/>
  </si>
  <si>
    <t>加藤</t>
    <rPh sb="0" eb="2">
      <t>カトウ</t>
    </rPh>
    <phoneticPr fontId="19"/>
  </si>
  <si>
    <t>吉田</t>
    <rPh sb="0" eb="2">
      <t>ヨシダ</t>
    </rPh>
    <phoneticPr fontId="19"/>
  </si>
  <si>
    <t>山田</t>
    <rPh sb="0" eb="2">
      <t>ヤマダ</t>
    </rPh>
    <phoneticPr fontId="19"/>
  </si>
  <si>
    <t>佐々木</t>
    <rPh sb="0" eb="3">
      <t>ササキ</t>
    </rPh>
    <phoneticPr fontId="19"/>
  </si>
  <si>
    <t>山口</t>
    <rPh sb="0" eb="2">
      <t>ヤマグチ</t>
    </rPh>
    <phoneticPr fontId="19"/>
  </si>
  <si>
    <t>松本</t>
    <rPh sb="0" eb="2">
      <t>マツモト</t>
    </rPh>
    <phoneticPr fontId="19"/>
  </si>
  <si>
    <t>井上</t>
    <rPh sb="0" eb="2">
      <t>イノウエ</t>
    </rPh>
    <phoneticPr fontId="19"/>
  </si>
  <si>
    <t>木村</t>
    <rPh sb="0" eb="2">
      <t>キムラ</t>
    </rPh>
    <phoneticPr fontId="19"/>
  </si>
  <si>
    <t>林</t>
    <rPh sb="0" eb="1">
      <t>ハヤシ</t>
    </rPh>
    <phoneticPr fontId="19"/>
  </si>
  <si>
    <t>斉藤</t>
    <rPh sb="0" eb="2">
      <t>サイトウ</t>
    </rPh>
    <phoneticPr fontId="19"/>
  </si>
  <si>
    <t>清水</t>
    <rPh sb="0" eb="2">
      <t>シミズ</t>
    </rPh>
    <phoneticPr fontId="19"/>
  </si>
  <si>
    <t>山崎</t>
    <rPh sb="0" eb="2">
      <t>ヤマザキ</t>
    </rPh>
    <phoneticPr fontId="19"/>
  </si>
  <si>
    <t>森</t>
    <rPh sb="0" eb="1">
      <t>モリ</t>
    </rPh>
    <phoneticPr fontId="19"/>
  </si>
  <si>
    <t>池田</t>
    <rPh sb="0" eb="2">
      <t>イケダ</t>
    </rPh>
    <phoneticPr fontId="19"/>
  </si>
  <si>
    <t>橋本</t>
    <rPh sb="0" eb="2">
      <t>ハシモト</t>
    </rPh>
    <phoneticPr fontId="19"/>
  </si>
  <si>
    <t>阿部</t>
    <rPh sb="0" eb="2">
      <t>アベ</t>
    </rPh>
    <phoneticPr fontId="19"/>
  </si>
  <si>
    <t>石川邸新築</t>
    <rPh sb="0" eb="3">
      <t>イシカワテイ</t>
    </rPh>
    <rPh sb="3" eb="5">
      <t>シンチク</t>
    </rPh>
    <phoneticPr fontId="19"/>
  </si>
  <si>
    <t>山下邸新築</t>
    <rPh sb="0" eb="2">
      <t>ヤマシタ</t>
    </rPh>
    <rPh sb="2" eb="3">
      <t>テイ</t>
    </rPh>
    <rPh sb="3" eb="5">
      <t>シンチク</t>
    </rPh>
    <phoneticPr fontId="19"/>
  </si>
  <si>
    <t>中島邸新築</t>
    <rPh sb="0" eb="2">
      <t>ナカジマ</t>
    </rPh>
    <rPh sb="2" eb="3">
      <t>テイ</t>
    </rPh>
    <rPh sb="3" eb="5">
      <t>シンチク</t>
    </rPh>
    <phoneticPr fontId="19"/>
  </si>
  <si>
    <t>石井邸改修</t>
    <rPh sb="0" eb="2">
      <t>イシイ</t>
    </rPh>
    <rPh sb="2" eb="3">
      <t>テイ</t>
    </rPh>
    <rPh sb="3" eb="5">
      <t>カイシュウ</t>
    </rPh>
    <phoneticPr fontId="19"/>
  </si>
  <si>
    <t>小川邸改修</t>
    <rPh sb="0" eb="2">
      <t>オガワ</t>
    </rPh>
    <rPh sb="2" eb="3">
      <t>テイ</t>
    </rPh>
    <rPh sb="3" eb="5">
      <t>カイシュウ</t>
    </rPh>
    <phoneticPr fontId="19"/>
  </si>
  <si>
    <t>Ａ施設新築</t>
    <rPh sb="1" eb="3">
      <t>シセツ</t>
    </rPh>
    <rPh sb="3" eb="5">
      <t>シンチク</t>
    </rPh>
    <phoneticPr fontId="19"/>
  </si>
  <si>
    <t>Ｂ工業改修</t>
    <phoneticPr fontId="19"/>
  </si>
  <si>
    <t>前田邸修繕</t>
    <rPh sb="0" eb="2">
      <t>マエダ</t>
    </rPh>
    <rPh sb="2" eb="3">
      <t>テイ</t>
    </rPh>
    <rPh sb="3" eb="5">
      <t>シュウゼン</t>
    </rPh>
    <phoneticPr fontId="19"/>
  </si>
  <si>
    <t>Ｃ店修繕</t>
    <rPh sb="2" eb="4">
      <t>シュウゼン</t>
    </rPh>
    <phoneticPr fontId="19"/>
  </si>
  <si>
    <t>松本①</t>
    <rPh sb="0" eb="2">
      <t>マツモト</t>
    </rPh>
    <phoneticPr fontId="19"/>
  </si>
  <si>
    <t>松本②</t>
    <rPh sb="0" eb="2">
      <t>マツモト</t>
    </rPh>
    <phoneticPr fontId="19"/>
  </si>
  <si>
    <t>松本③</t>
    <rPh sb="0" eb="2">
      <t>マツモト</t>
    </rPh>
    <phoneticPr fontId="19"/>
  </si>
  <si>
    <t>森①</t>
    <rPh sb="0" eb="1">
      <t>モリ</t>
    </rPh>
    <phoneticPr fontId="19"/>
  </si>
  <si>
    <t>池田①</t>
    <rPh sb="0" eb="2">
      <t>イケダ</t>
    </rPh>
    <phoneticPr fontId="19"/>
  </si>
  <si>
    <t>森②</t>
    <rPh sb="0" eb="1">
      <t>モリ</t>
    </rPh>
    <phoneticPr fontId="19"/>
  </si>
  <si>
    <t>池田②</t>
    <rPh sb="0" eb="2">
      <t>イケダ</t>
    </rPh>
    <phoneticPr fontId="19"/>
  </si>
  <si>
    <t>建込</t>
    <rPh sb="0" eb="2">
      <t>タテコミ</t>
    </rPh>
    <phoneticPr fontId="19"/>
  </si>
  <si>
    <t>内装</t>
    <rPh sb="0" eb="2">
      <t>ナイソウ</t>
    </rPh>
    <phoneticPr fontId="19"/>
  </si>
  <si>
    <t>解体</t>
    <rPh sb="0" eb="2">
      <t>カイタイ</t>
    </rPh>
    <phoneticPr fontId="19"/>
  </si>
  <si>
    <t>コンクリ打設</t>
    <rPh sb="4" eb="6">
      <t>ダセツ</t>
    </rPh>
    <phoneticPr fontId="19"/>
  </si>
  <si>
    <t>9時～</t>
    <rPh sb="1" eb="2">
      <t>ジ</t>
    </rPh>
    <phoneticPr fontId="19"/>
  </si>
  <si>
    <t>墨出</t>
    <rPh sb="0" eb="2">
      <t>スミダシ</t>
    </rPh>
    <phoneticPr fontId="19"/>
  </si>
  <si>
    <t>天井復旧</t>
    <rPh sb="0" eb="2">
      <t>テンジョウ</t>
    </rPh>
    <rPh sb="2" eb="4">
      <t>フッキュウ</t>
    </rPh>
    <phoneticPr fontId="19"/>
  </si>
  <si>
    <t>清掃</t>
    <rPh sb="0" eb="2">
      <t>セイソウ</t>
    </rPh>
    <phoneticPr fontId="19"/>
  </si>
  <si>
    <t>産廃処理</t>
    <rPh sb="0" eb="4">
      <t>サンパイショリ</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</si>
</sst>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aaaa"/>
    <numFmt numFmtId="179" formatCode="dd"/>
    <numFmt numFmtId="180" formatCode="d"/>
    <numFmt numFmtId="181" formatCode="aaa"/>
    <numFmt numFmtId="182" formatCode="aaa&quot;曜日&quot;"/>
  </numFmts>
  <fonts count="49">
    <font>
      <sz val="11"/>
      <color theme="1"/>
      <name val="Meiryo UI"/>
      <family val="2"/>
      <charset val="128"/>
    </font>
    <font>
      <sz val="11"/>
      <color theme="1"/>
      <name val="Meiryo UI"/>
      <family val="2"/>
      <charset val="128"/>
    </font>
    <font>
      <sz val="9"/>
      <color theme="1"/>
      <name val="Meiryo UI"/>
      <family val="2"/>
      <charset val="128"/>
    </font>
    <font>
      <sz val="11"/>
      <color theme="1" tint="0.34998626667073579"/>
      <name val="Meiryo UI"/>
      <family val="2"/>
      <charset val="128"/>
    </font>
    <font>
      <sz val="11"/>
      <color rgb="FF006100"/>
      <name val="Meiryo UI"/>
      <family val="2"/>
      <charset val="128"/>
    </font>
    <font>
      <sz val="11"/>
      <color rgb="FF9C0006"/>
      <name val="Meiryo UI"/>
      <family val="2"/>
      <charset val="128"/>
    </font>
    <font>
      <sz val="32"/>
      <color theme="3"/>
      <name val="Meiryo UI"/>
      <family val="2"/>
      <charset val="128"/>
    </font>
    <font>
      <sz val="32"/>
      <color theme="4" tint="-0.24994659260841701"/>
      <name val="Meiryo UI"/>
      <family val="2"/>
      <charset val="128"/>
    </font>
    <font>
      <sz val="12"/>
      <color theme="1"/>
      <name val="Meiryo UI"/>
      <family val="2"/>
      <charset val="128"/>
    </font>
    <font>
      <b/>
      <sz val="11"/>
      <color theme="0"/>
      <name val="Meiryo UI"/>
      <family val="2"/>
      <charset val="128"/>
    </font>
    <font>
      <b/>
      <sz val="11"/>
      <color theme="1"/>
      <name val="Meiryo UI"/>
      <family val="2"/>
      <charset val="128"/>
    </font>
    <font>
      <sz val="11"/>
      <color theme="0"/>
      <name val="Meiryo UI"/>
      <family val="2"/>
      <charset val="128"/>
    </font>
    <font>
      <i/>
      <sz val="11"/>
      <color rgb="FF7F7F7F"/>
      <name val="Meiryo UI"/>
      <family val="2"/>
      <charset val="128"/>
    </font>
    <font>
      <sz val="11"/>
      <color rgb="FFFF0000"/>
      <name val="Meiryo UI"/>
      <family val="2"/>
      <charset val="128"/>
    </font>
    <font>
      <b/>
      <sz val="11"/>
      <color rgb="FFFA7D00"/>
      <name val="Meiryo UI"/>
      <family val="2"/>
      <charset val="128"/>
    </font>
    <font>
      <sz val="11"/>
      <color rgb="FF3F3F76"/>
      <name val="Meiryo UI"/>
      <family val="2"/>
      <charset val="128"/>
    </font>
    <font>
      <b/>
      <sz val="11"/>
      <color rgb="FF3F3F3F"/>
      <name val="Meiryo UI"/>
      <family val="2"/>
      <charset val="128"/>
    </font>
    <font>
      <sz val="11"/>
      <color rgb="FF9C5700"/>
      <name val="Meiryo UI"/>
      <family val="2"/>
      <charset val="128"/>
    </font>
    <font>
      <sz val="11"/>
      <color rgb="FFFA7D00"/>
      <name val="Meiryo UI"/>
      <family val="2"/>
      <charset val="128"/>
    </font>
    <font>
      <sz val="6"/>
      <name val="Meiryo UI"/>
      <family val="2"/>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2"/>
      <charset val="128"/>
      <scheme val="minor"/>
    </font>
    <font>
      <sz val="11"/>
      <color theme="1"/>
      <name val="Century Gothic"/>
      <family val="2"/>
    </font>
    <font>
      <sz val="8"/>
      <color theme="1"/>
      <name val="Century Gothic"/>
      <family val="2"/>
    </font>
    <font>
      <b/>
      <sz val="17"/>
      <color theme="3"/>
      <name val="Century Gothic"/>
      <family val="2"/>
    </font>
    <font>
      <sz val="17"/>
      <color theme="3"/>
      <name val="Century Gothic"/>
      <family val="2"/>
    </font>
    <font>
      <sz val="9"/>
      <color theme="1"/>
      <name val="Century Gothic"/>
      <family val="2"/>
    </font>
    <font>
      <b/>
      <sz val="20"/>
      <color theme="3"/>
      <name val="Lucida Handwriting"/>
      <family val="4"/>
    </font>
    <font>
      <b/>
      <sz val="11"/>
      <name val="ＭＳ Ｐゴシック"/>
      <family val="3"/>
      <charset val="128"/>
    </font>
    <font>
      <b/>
      <sz val="18"/>
      <name val="ＭＳ Ｐゴシック"/>
      <family val="3"/>
      <charset val="128"/>
    </font>
    <font>
      <sz val="16"/>
      <name val="Arial Black"/>
      <family val="2"/>
    </font>
    <font>
      <sz val="11"/>
      <name val="CHRISTINA"/>
      <family val="2"/>
    </font>
    <font>
      <sz val="18"/>
      <name val="CHRISTINA"/>
      <family val="2"/>
    </font>
    <font>
      <sz val="18"/>
      <name val="Kristen ITC"/>
      <family val="2"/>
    </font>
    <font>
      <sz val="18"/>
      <color indexed="8"/>
      <name val="Kristen ITC"/>
      <family val="2"/>
    </font>
    <font>
      <b/>
      <sz val="14"/>
      <color indexed="9"/>
      <name val="HGPｺﾞｼｯｸE"/>
      <family val="3"/>
      <charset val="128"/>
    </font>
    <font>
      <b/>
      <sz val="14"/>
      <name val="HGPｺﾞｼｯｸE"/>
      <family val="3"/>
      <charset val="128"/>
    </font>
    <font>
      <sz val="18"/>
      <name val="ＭＳ Ｐゴシック"/>
      <family val="3"/>
      <charset val="128"/>
    </font>
    <font>
      <b/>
      <sz val="22"/>
      <name val="ＭＳ Ｐゴシック"/>
      <family val="3"/>
      <charset val="128"/>
    </font>
    <font>
      <u/>
      <sz val="11"/>
      <color theme="10"/>
      <name val="Meiryo UI"/>
      <family val="2"/>
      <charset val="128"/>
    </font>
    <font>
      <sz val="12"/>
      <name val="ＭＳ Ｐゴシック"/>
      <family val="3"/>
      <charset val="128"/>
    </font>
    <font>
      <u/>
      <sz val="16"/>
      <color theme="10"/>
      <name val="Meiryo UI"/>
      <family val="3"/>
      <charset val="128"/>
    </font>
    <font>
      <b/>
      <sz val="16"/>
      <name val="ＭＳ Ｐゴシック"/>
      <family val="3"/>
      <charset val="128"/>
    </font>
    <font>
      <sz val="9"/>
      <name val="ＭＳ Ｐゴシック"/>
      <family val="3"/>
    </font>
    <font>
      <sz val="11"/>
      <name val="ＭＳ Ｐゴシック"/>
      <family val="3"/>
    </font>
    <font>
      <sz val="6"/>
      <name val="ＭＳ Ｐゴシック"/>
      <family val="3"/>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1"/>
        <bgColor indexed="64"/>
      </patternFill>
    </fill>
    <fill>
      <patternFill patternType="solid">
        <fgColor indexed="53"/>
        <bgColor indexed="64"/>
      </patternFill>
    </fill>
    <fill>
      <patternFill patternType="solid">
        <fgColor indexed="49"/>
        <bgColor indexed="64"/>
      </patternFill>
    </fill>
    <fill>
      <gradientFill>
        <stop position="0">
          <color theme="0"/>
        </stop>
        <stop position="1">
          <color theme="3" tint="-0.25098422193060094"/>
        </stop>
      </gradient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indexed="12"/>
        <bgColor indexed="64"/>
      </patternFill>
    </fill>
    <fill>
      <patternFill patternType="solid">
        <fgColor indexed="10"/>
        <bgColor indexed="64"/>
      </patternFill>
    </fill>
    <fill>
      <patternFill patternType="solid">
        <fgColor rgb="FFFFFF00"/>
        <bgColor indexed="64"/>
      </patternFill>
    </fill>
  </fills>
  <borders count="44">
    <border>
      <left/>
      <right/>
      <top/>
      <bottom/>
      <diagonal/>
    </border>
    <border>
      <left style="thin">
        <color theme="0" tint="-0.24994659260841701"/>
      </left>
      <right style="thin">
        <color theme="0" tint="-0.24994659260841701"/>
      </right>
      <top/>
      <bottom style="thin">
        <color theme="0" tint="-0.24994659260841701"/>
      </bottom>
      <diagonal/>
    </border>
    <border>
      <left/>
      <right/>
      <top/>
      <bottom style="medium">
        <color theme="1" tint="0.14996795556505021"/>
      </bottom>
      <diagonal/>
    </border>
    <border>
      <left style="thin">
        <color theme="0" tint="-0.24994659260841701"/>
      </left>
      <right style="thin">
        <color theme="0" tint="-0.2499465926084170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thin">
        <color indexed="64"/>
      </right>
      <top/>
      <bottom style="thin">
        <color indexed="64"/>
      </bottom>
      <diagonal/>
    </border>
    <border>
      <left style="double">
        <color indexed="64"/>
      </left>
      <right/>
      <top/>
      <bottom style="thin">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top/>
      <bottom style="double">
        <color indexed="64"/>
      </bottom>
      <diagonal/>
    </border>
    <border>
      <left/>
      <right/>
      <top/>
      <bottom style="medium">
        <color indexed="64"/>
      </bottom>
      <diagonal/>
    </border>
    <border>
      <left/>
      <right/>
      <top/>
      <bottom style="thin">
        <color theme="0" tint="-0.14996795556505021"/>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3">
    <xf numFmtId="0" fontId="0" fillId="0" borderId="0" applyBorder="0">
      <alignment vertical="top"/>
    </xf>
    <xf numFmtId="0" fontId="3" fillId="0" borderId="0" applyNumberFormat="0" applyFill="0" applyBorder="0" applyProtection="0">
      <alignment vertical="top"/>
    </xf>
    <xf numFmtId="0" fontId="6" fillId="0" borderId="0" applyProtection="0">
      <alignment horizontal="left"/>
    </xf>
    <xf numFmtId="0" fontId="7" fillId="0" borderId="0" applyNumberFormat="0" applyProtection="0">
      <alignment horizontal="left"/>
    </xf>
    <xf numFmtId="0" fontId="1" fillId="0" borderId="0" applyNumberFormat="0" applyProtection="0">
      <alignment horizontal="right"/>
    </xf>
    <xf numFmtId="178" fontId="8" fillId="0" borderId="2" applyFill="0" applyProtection="0">
      <alignment horizontal="center" vertical="center"/>
    </xf>
    <xf numFmtId="179" fontId="1" fillId="0" borderId="3" applyFill="0" applyProtection="0">
      <alignment horizontal="right" vertical="center" indent="1"/>
    </xf>
    <xf numFmtId="0" fontId="2" fillId="0" borderId="1">
      <alignment vertical="top" wrapText="1"/>
    </xf>
    <xf numFmtId="0" fontId="3" fillId="0" borderId="0" applyFill="0" applyBorder="0" applyProtection="0">
      <alignment horizontal="right" vertical="top"/>
    </xf>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17"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4" fillId="6" borderId="4" applyNumberFormat="0" applyAlignment="0" applyProtection="0"/>
    <xf numFmtId="0" fontId="18" fillId="0" borderId="6" applyNumberFormat="0" applyFill="0" applyAlignment="0" applyProtection="0"/>
    <xf numFmtId="0" fontId="9"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2" fillId="0" borderId="0" applyNumberFormat="0" applyFill="0" applyBorder="0" applyAlignment="0" applyProtection="0"/>
    <xf numFmtId="0" fontId="10" fillId="0" borderId="9" applyNumberFormat="0" applyFill="0" applyAlignment="0" applyProtection="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lignment vertical="center"/>
    </xf>
    <xf numFmtId="0" fontId="24" fillId="0" borderId="0">
      <alignment vertical="center"/>
    </xf>
    <xf numFmtId="0" fontId="42" fillId="0" borderId="0" applyNumberFormat="0" applyFill="0" applyBorder="0" applyAlignment="0" applyProtection="0">
      <alignment vertical="top"/>
    </xf>
  </cellStyleXfs>
  <cellXfs count="222">
    <xf numFmtId="0" fontId="0" fillId="0" borderId="0" xfId="0">
      <alignment vertical="top"/>
    </xf>
    <xf numFmtId="0" fontId="20" fillId="0" borderId="0" xfId="50">
      <alignment vertical="center"/>
    </xf>
    <xf numFmtId="0" fontId="20" fillId="0" borderId="10" xfId="50" applyBorder="1">
      <alignment vertical="center"/>
    </xf>
    <xf numFmtId="0" fontId="20" fillId="0" borderId="13" xfId="50" applyBorder="1">
      <alignment vertical="center"/>
    </xf>
    <xf numFmtId="0" fontId="20" fillId="0" borderId="16" xfId="50" applyBorder="1">
      <alignment vertical="center"/>
    </xf>
    <xf numFmtId="0" fontId="20" fillId="0" borderId="19" xfId="50" applyBorder="1" applyAlignment="1">
      <alignment horizontal="center" vertical="center"/>
    </xf>
    <xf numFmtId="0" fontId="20" fillId="0" borderId="20" xfId="50" applyBorder="1" applyAlignment="1">
      <alignment horizontal="center" vertical="center"/>
    </xf>
    <xf numFmtId="0" fontId="21" fillId="0" borderId="20" xfId="50" applyFont="1" applyBorder="1" applyAlignment="1">
      <alignment horizontal="center" vertical="center" textRotation="255"/>
    </xf>
    <xf numFmtId="0" fontId="20" fillId="0" borderId="21" xfId="50" applyBorder="1" applyAlignment="1">
      <alignment horizontal="center" vertical="center"/>
    </xf>
    <xf numFmtId="0" fontId="20" fillId="0" borderId="24" xfId="50" applyBorder="1" applyAlignment="1">
      <alignment horizontal="center" vertical="center"/>
    </xf>
    <xf numFmtId="0" fontId="20" fillId="0" borderId="20" xfId="50" applyBorder="1" applyAlignment="1">
      <alignment horizontal="center" vertical="center" wrapText="1"/>
    </xf>
    <xf numFmtId="32" fontId="20" fillId="0" borderId="20" xfId="50" applyNumberFormat="1" applyBorder="1" applyAlignment="1">
      <alignment horizontal="center" vertical="center" shrinkToFit="1"/>
    </xf>
    <xf numFmtId="0" fontId="20" fillId="0" borderId="25" xfId="50" applyBorder="1" applyAlignment="1">
      <alignment horizontal="center" vertical="center"/>
    </xf>
    <xf numFmtId="0" fontId="20" fillId="0" borderId="26" xfId="50" applyBorder="1" applyAlignment="1">
      <alignment horizontal="center" vertical="center"/>
    </xf>
    <xf numFmtId="0" fontId="20" fillId="0" borderId="26" xfId="50" applyBorder="1" applyAlignment="1">
      <alignment horizontal="center" vertical="center" wrapText="1"/>
    </xf>
    <xf numFmtId="0" fontId="20" fillId="0" borderId="27" xfId="50" applyBorder="1" applyAlignment="1">
      <alignment horizontal="center" vertical="center"/>
    </xf>
    <xf numFmtId="0" fontId="20" fillId="0" borderId="28" xfId="50" applyBorder="1" applyAlignment="1">
      <alignment horizontal="center" vertical="center"/>
    </xf>
    <xf numFmtId="0" fontId="20" fillId="0" borderId="29" xfId="50" applyBorder="1" applyAlignment="1">
      <alignment horizontal="center" vertical="center"/>
    </xf>
    <xf numFmtId="0" fontId="21" fillId="0" borderId="26" xfId="50" applyFont="1" applyBorder="1" applyAlignment="1">
      <alignment horizontal="center" vertical="center" textRotation="255"/>
    </xf>
    <xf numFmtId="0" fontId="20" fillId="0" borderId="30" xfId="50" applyBorder="1" applyAlignment="1">
      <alignment horizontal="center" vertical="center"/>
    </xf>
    <xf numFmtId="0" fontId="20" fillId="0" borderId="31" xfId="50" applyBorder="1" applyAlignment="1">
      <alignment horizontal="center" vertical="center"/>
    </xf>
    <xf numFmtId="0" fontId="20" fillId="0" borderId="31" xfId="50" applyBorder="1" applyAlignment="1">
      <alignment horizontal="center" vertical="center" wrapText="1"/>
    </xf>
    <xf numFmtId="0" fontId="21" fillId="0" borderId="31" xfId="50" applyFont="1" applyBorder="1" applyAlignment="1">
      <alignment horizontal="center" vertical="center" textRotation="255"/>
    </xf>
    <xf numFmtId="0" fontId="20" fillId="0" borderId="32" xfId="50" applyBorder="1" applyAlignment="1">
      <alignment horizontal="center" vertical="center"/>
    </xf>
    <xf numFmtId="0" fontId="20" fillId="0" borderId="33" xfId="50" applyBorder="1" applyAlignment="1">
      <alignment horizontal="center" vertical="center" shrinkToFit="1"/>
    </xf>
    <xf numFmtId="0" fontId="22" fillId="0" borderId="34" xfId="50" applyFont="1" applyBorder="1" applyAlignment="1">
      <alignment horizontal="center" vertical="center" shrinkToFit="1"/>
    </xf>
    <xf numFmtId="0" fontId="20" fillId="0" borderId="20" xfId="50" applyBorder="1" applyAlignment="1">
      <alignment horizontal="center" vertical="center" shrinkToFit="1"/>
    </xf>
    <xf numFmtId="0" fontId="20" fillId="0" borderId="33" xfId="50" applyBorder="1" applyAlignment="1">
      <alignment horizontal="right" vertical="center" indent="1" shrinkToFit="1"/>
    </xf>
    <xf numFmtId="20" fontId="20" fillId="0" borderId="20" xfId="50" applyNumberFormat="1" applyBorder="1" applyAlignment="1">
      <alignment horizontal="center" vertical="center"/>
    </xf>
    <xf numFmtId="0" fontId="20" fillId="0" borderId="26" xfId="50" applyBorder="1" applyAlignment="1">
      <alignment horizontal="center" vertical="center" shrinkToFit="1"/>
    </xf>
    <xf numFmtId="20" fontId="20" fillId="0" borderId="26" xfId="50" applyNumberFormat="1" applyBorder="1" applyAlignment="1">
      <alignment horizontal="center" vertical="center"/>
    </xf>
    <xf numFmtId="0" fontId="23" fillId="0" borderId="26" xfId="50" applyFont="1" applyBorder="1" applyAlignment="1">
      <alignment horizontal="center" vertical="center"/>
    </xf>
    <xf numFmtId="0" fontId="20" fillId="33" borderId="0" xfId="50" applyFill="1">
      <alignment vertical="center"/>
    </xf>
    <xf numFmtId="0" fontId="20" fillId="34" borderId="0" xfId="50" applyFill="1">
      <alignment vertical="center"/>
    </xf>
    <xf numFmtId="0" fontId="20" fillId="35" borderId="0" xfId="50" applyFill="1">
      <alignment vertical="center"/>
    </xf>
    <xf numFmtId="58" fontId="20" fillId="0" borderId="0" xfId="50" applyNumberFormat="1" applyAlignment="1">
      <alignment vertical="center"/>
    </xf>
    <xf numFmtId="0" fontId="20" fillId="0" borderId="0" xfId="50" applyAlignment="1">
      <alignment vertical="center"/>
    </xf>
    <xf numFmtId="0" fontId="20" fillId="0" borderId="0" xfId="50" applyAlignment="1">
      <alignment horizontal="center" vertical="center"/>
    </xf>
    <xf numFmtId="0" fontId="25" fillId="0" borderId="0" xfId="51" applyFont="1">
      <alignment vertical="center"/>
    </xf>
    <xf numFmtId="0" fontId="26" fillId="0" borderId="0" xfId="51" applyFont="1" applyAlignment="1" applyProtection="1">
      <alignment vertical="top"/>
      <protection hidden="1"/>
    </xf>
    <xf numFmtId="0" fontId="26" fillId="0" borderId="0" xfId="51" applyFont="1" applyAlignment="1" applyProtection="1">
      <alignment horizontal="center" vertical="top"/>
      <protection hidden="1"/>
    </xf>
    <xf numFmtId="0" fontId="25" fillId="0" borderId="0" xfId="51" applyFont="1" applyProtection="1">
      <alignment vertical="center"/>
      <protection hidden="1"/>
    </xf>
    <xf numFmtId="180" fontId="25" fillId="0" borderId="0" xfId="51" applyNumberFormat="1" applyFont="1" applyAlignment="1" applyProtection="1">
      <alignment horizontal="center"/>
      <protection hidden="1"/>
    </xf>
    <xf numFmtId="0" fontId="27" fillId="0" borderId="0" xfId="51" applyFont="1" applyAlignment="1" applyProtection="1">
      <alignment horizontal="right" vertical="center"/>
      <protection hidden="1"/>
    </xf>
    <xf numFmtId="0" fontId="26" fillId="0" borderId="41" xfId="51" applyFont="1" applyBorder="1" applyAlignment="1" applyProtection="1">
      <alignment horizontal="center" vertical="top"/>
      <protection hidden="1"/>
    </xf>
    <xf numFmtId="0" fontId="28" fillId="0" borderId="0" xfId="51" applyFont="1" applyAlignment="1" applyProtection="1">
      <alignment horizontal="right" vertical="top"/>
      <protection hidden="1"/>
    </xf>
    <xf numFmtId="0" fontId="26" fillId="0" borderId="0" xfId="51" applyFont="1" applyAlignment="1" applyProtection="1">
      <alignment horizontal="left" vertical="top"/>
      <protection hidden="1"/>
    </xf>
    <xf numFmtId="0" fontId="25" fillId="0" borderId="0" xfId="51" applyFont="1" applyAlignment="1" applyProtection="1">
      <alignment vertical="top"/>
      <protection hidden="1"/>
    </xf>
    <xf numFmtId="0" fontId="29" fillId="0" borderId="41" xfId="51" applyFont="1" applyBorder="1" applyAlignment="1" applyProtection="1">
      <alignment horizontal="center" vertical="top"/>
      <protection hidden="1"/>
    </xf>
    <xf numFmtId="14" fontId="27" fillId="0" borderId="0" xfId="51" applyNumberFormat="1" applyFont="1" applyAlignment="1" applyProtection="1">
      <alignment horizontal="right" vertical="center"/>
      <protection hidden="1"/>
    </xf>
    <xf numFmtId="181" fontId="20" fillId="0" borderId="26" xfId="50" applyNumberFormat="1" applyBorder="1" applyAlignment="1">
      <alignment horizontal="center" vertical="center"/>
    </xf>
    <xf numFmtId="0" fontId="32" fillId="0" borderId="0" xfId="50" applyFont="1" applyAlignment="1">
      <alignment horizontal="center" vertical="center"/>
    </xf>
    <xf numFmtId="0" fontId="33" fillId="0" borderId="0" xfId="50" applyFont="1">
      <alignment vertical="center"/>
    </xf>
    <xf numFmtId="0" fontId="34" fillId="0" borderId="0" xfId="50" applyFont="1">
      <alignment vertical="center"/>
    </xf>
    <xf numFmtId="0" fontId="35" fillId="0" borderId="0" xfId="50" applyFont="1">
      <alignment vertical="center"/>
    </xf>
    <xf numFmtId="14" fontId="20" fillId="0" borderId="0" xfId="50" applyNumberFormat="1">
      <alignment vertical="center"/>
    </xf>
    <xf numFmtId="180" fontId="36" fillId="0" borderId="26" xfId="50" applyNumberFormat="1" applyFont="1" applyBorder="1" applyAlignment="1">
      <alignment horizontal="left" vertical="top"/>
    </xf>
    <xf numFmtId="180" fontId="36" fillId="37" borderId="26" xfId="50" applyNumberFormat="1" applyFont="1" applyFill="1" applyBorder="1" applyAlignment="1">
      <alignment horizontal="left" vertical="top"/>
    </xf>
    <xf numFmtId="180" fontId="36" fillId="38" borderId="26" xfId="50" applyNumberFormat="1" applyFont="1" applyFill="1" applyBorder="1" applyAlignment="1">
      <alignment horizontal="left" vertical="top"/>
    </xf>
    <xf numFmtId="180" fontId="37" fillId="39" borderId="26" xfId="50" applyNumberFormat="1" applyFont="1" applyFill="1" applyBorder="1" applyAlignment="1">
      <alignment horizontal="left" vertical="top"/>
    </xf>
    <xf numFmtId="0" fontId="38" fillId="40" borderId="26" xfId="50" applyFont="1" applyFill="1" applyBorder="1" applyAlignment="1">
      <alignment horizontal="center" vertical="center"/>
    </xf>
    <xf numFmtId="0" fontId="39" fillId="0" borderId="26" xfId="50" applyFont="1" applyBorder="1" applyAlignment="1">
      <alignment horizontal="center" vertical="center"/>
    </xf>
    <xf numFmtId="0" fontId="38" fillId="41" borderId="26" xfId="50" applyFont="1" applyFill="1" applyBorder="1" applyAlignment="1">
      <alignment horizontal="center" vertical="center"/>
    </xf>
    <xf numFmtId="0" fontId="40" fillId="0" borderId="0" xfId="50" applyFont="1" applyAlignment="1">
      <alignment horizontal="left" vertical="center"/>
    </xf>
    <xf numFmtId="0" fontId="41" fillId="0" borderId="0" xfId="50" applyFont="1" applyAlignment="1">
      <alignment horizontal="center" vertical="center"/>
    </xf>
    <xf numFmtId="179" fontId="45" fillId="0" borderId="26" xfId="50" applyNumberFormat="1" applyFont="1" applyBorder="1" applyAlignment="1">
      <alignment horizontal="center" vertical="center"/>
    </xf>
    <xf numFmtId="0" fontId="22" fillId="0" borderId="34" xfId="50" applyFont="1" applyBorder="1" applyAlignment="1" applyProtection="1">
      <alignment horizontal="center" vertical="center" shrinkToFit="1"/>
      <protection locked="0"/>
    </xf>
    <xf numFmtId="0" fontId="20" fillId="0" borderId="33" xfId="50" applyBorder="1" applyAlignment="1" applyProtection="1">
      <alignment horizontal="center" vertical="center" shrinkToFit="1"/>
      <protection locked="0"/>
    </xf>
    <xf numFmtId="0" fontId="20" fillId="0" borderId="32" xfId="50" applyBorder="1" applyAlignment="1" applyProtection="1">
      <alignment horizontal="center" vertical="center"/>
      <protection locked="0"/>
    </xf>
    <xf numFmtId="0" fontId="20" fillId="0" borderId="31" xfId="50" applyBorder="1" applyAlignment="1" applyProtection="1">
      <alignment horizontal="center" vertical="center"/>
      <protection locked="0"/>
    </xf>
    <xf numFmtId="0" fontId="21" fillId="0" borderId="31" xfId="50" applyFont="1" applyBorder="1" applyAlignment="1" applyProtection="1">
      <alignment horizontal="center" vertical="center" textRotation="255"/>
      <protection locked="0"/>
    </xf>
    <xf numFmtId="0" fontId="20" fillId="0" borderId="31" xfId="50" applyBorder="1" applyAlignment="1" applyProtection="1">
      <alignment horizontal="center" vertical="center" wrapText="1"/>
      <protection locked="0"/>
    </xf>
    <xf numFmtId="0" fontId="20" fillId="0" borderId="30" xfId="50" applyBorder="1" applyAlignment="1" applyProtection="1">
      <alignment horizontal="center" vertical="center"/>
      <protection locked="0"/>
    </xf>
    <xf numFmtId="0" fontId="20" fillId="0" borderId="0" xfId="50" applyProtection="1">
      <alignment vertical="center"/>
      <protection locked="0"/>
    </xf>
    <xf numFmtId="0" fontId="20" fillId="35" borderId="0" xfId="50" applyFill="1" applyProtection="1">
      <alignment vertical="center"/>
      <protection locked="0"/>
    </xf>
    <xf numFmtId="0" fontId="20" fillId="34" borderId="0" xfId="50" applyFill="1" applyProtection="1">
      <alignment vertical="center"/>
      <protection locked="0"/>
    </xf>
    <xf numFmtId="0" fontId="20" fillId="33" borderId="0" xfId="50" applyFill="1" applyProtection="1">
      <alignment vertical="center"/>
      <protection locked="0"/>
    </xf>
    <xf numFmtId="0" fontId="20" fillId="0" borderId="21" xfId="50" applyBorder="1" applyAlignment="1" applyProtection="1">
      <alignment horizontal="center" vertical="center"/>
      <protection locked="0"/>
    </xf>
    <xf numFmtId="0" fontId="20" fillId="0" borderId="20" xfId="50" applyBorder="1" applyAlignment="1" applyProtection="1">
      <alignment horizontal="center" vertical="center" shrinkToFit="1"/>
      <protection locked="0"/>
    </xf>
    <xf numFmtId="0" fontId="21" fillId="0" borderId="26" xfId="50" applyFont="1" applyBorder="1" applyAlignment="1" applyProtection="1">
      <alignment horizontal="center" vertical="center" textRotation="255"/>
      <protection locked="0"/>
    </xf>
    <xf numFmtId="0" fontId="20" fillId="0" borderId="26" xfId="50" applyBorder="1" applyAlignment="1" applyProtection="1">
      <alignment horizontal="center" vertical="center" wrapText="1"/>
      <protection locked="0"/>
    </xf>
    <xf numFmtId="0" fontId="20" fillId="0" borderId="26" xfId="50" applyBorder="1" applyAlignment="1" applyProtection="1">
      <alignment horizontal="center" vertical="center"/>
      <protection locked="0"/>
    </xf>
    <xf numFmtId="0" fontId="20" fillId="0" borderId="25" xfId="50" applyBorder="1" applyAlignment="1" applyProtection="1">
      <alignment horizontal="center" vertical="center"/>
      <protection locked="0"/>
    </xf>
    <xf numFmtId="0" fontId="23" fillId="0" borderId="26" xfId="50" applyFont="1" applyBorder="1" applyAlignment="1" applyProtection="1">
      <alignment horizontal="center" vertical="center"/>
      <protection locked="0"/>
    </xf>
    <xf numFmtId="20" fontId="20" fillId="0" borderId="26" xfId="50" applyNumberFormat="1" applyBorder="1" applyAlignment="1" applyProtection="1">
      <alignment horizontal="center" vertical="center"/>
      <protection locked="0"/>
    </xf>
    <xf numFmtId="0" fontId="20" fillId="0" borderId="20" xfId="50" applyBorder="1" applyAlignment="1" applyProtection="1">
      <alignment horizontal="center" vertical="center"/>
      <protection locked="0"/>
    </xf>
    <xf numFmtId="0" fontId="21" fillId="0" borderId="20" xfId="50" applyFont="1" applyBorder="1" applyAlignment="1" applyProtection="1">
      <alignment horizontal="center" vertical="center" textRotation="255"/>
      <protection locked="0"/>
    </xf>
    <xf numFmtId="0" fontId="20" fillId="0" borderId="20" xfId="50" applyBorder="1" applyAlignment="1" applyProtection="1">
      <alignment horizontal="center" vertical="center" wrapText="1"/>
      <protection locked="0"/>
    </xf>
    <xf numFmtId="0" fontId="20" fillId="0" borderId="19" xfId="50" applyBorder="1" applyAlignment="1" applyProtection="1">
      <alignment horizontal="center" vertical="center"/>
      <protection locked="0"/>
    </xf>
    <xf numFmtId="20" fontId="20" fillId="0" borderId="20" xfId="50" applyNumberFormat="1" applyBorder="1" applyAlignment="1" applyProtection="1">
      <alignment horizontal="center" vertical="center"/>
      <protection locked="0"/>
    </xf>
    <xf numFmtId="0" fontId="20" fillId="0" borderId="24" xfId="50" applyBorder="1" applyAlignment="1" applyProtection="1">
      <alignment horizontal="center" vertical="center"/>
      <protection locked="0"/>
    </xf>
    <xf numFmtId="0" fontId="20" fillId="0" borderId="26" xfId="50" applyBorder="1" applyAlignment="1" applyProtection="1">
      <alignment horizontal="center" vertical="center" shrinkToFit="1"/>
      <protection locked="0"/>
    </xf>
    <xf numFmtId="0" fontId="20" fillId="0" borderId="29" xfId="50" applyBorder="1" applyAlignment="1" applyProtection="1">
      <alignment horizontal="center" vertical="center"/>
      <protection locked="0"/>
    </xf>
    <xf numFmtId="0" fontId="20" fillId="0" borderId="33" xfId="50" applyBorder="1" applyAlignment="1" applyProtection="1">
      <alignment horizontal="right" vertical="center" indent="1" shrinkToFit="1"/>
      <protection locked="0"/>
    </xf>
    <xf numFmtId="32" fontId="20" fillId="0" borderId="20" xfId="50" applyNumberFormat="1" applyBorder="1" applyAlignment="1" applyProtection="1">
      <alignment horizontal="center" vertical="center" shrinkToFit="1"/>
      <protection locked="0"/>
    </xf>
    <xf numFmtId="0" fontId="20" fillId="0" borderId="28" xfId="50" applyBorder="1" applyAlignment="1" applyProtection="1">
      <alignment horizontal="center" vertical="center"/>
      <protection locked="0"/>
    </xf>
    <xf numFmtId="0" fontId="20" fillId="0" borderId="27" xfId="50" applyBorder="1" applyAlignment="1" applyProtection="1">
      <alignment horizontal="center" vertical="center"/>
      <protection locked="0"/>
    </xf>
    <xf numFmtId="0" fontId="20" fillId="0" borderId="16" xfId="50" applyBorder="1" applyProtection="1">
      <alignment vertical="center"/>
      <protection locked="0"/>
    </xf>
    <xf numFmtId="0" fontId="20" fillId="0" borderId="13" xfId="50" applyBorder="1" applyProtection="1">
      <alignment vertical="center"/>
      <protection locked="0"/>
    </xf>
    <xf numFmtId="0" fontId="20" fillId="0" borderId="10" xfId="50" applyBorder="1" applyProtection="1">
      <alignment vertical="center"/>
      <protection locked="0"/>
    </xf>
    <xf numFmtId="58" fontId="20" fillId="0" borderId="0" xfId="50" applyNumberFormat="1" applyAlignment="1" applyProtection="1">
      <alignment vertical="center"/>
      <protection locked="0"/>
    </xf>
    <xf numFmtId="0" fontId="20" fillId="0" borderId="0" xfId="50" applyAlignment="1" applyProtection="1">
      <alignment vertical="center"/>
      <protection locked="0"/>
    </xf>
    <xf numFmtId="58" fontId="20" fillId="0" borderId="40" xfId="50" applyNumberFormat="1" applyBorder="1" applyAlignment="1" applyProtection="1">
      <alignment vertical="center"/>
      <protection locked="0"/>
    </xf>
    <xf numFmtId="0" fontId="20" fillId="0" borderId="14" xfId="50" applyBorder="1">
      <alignment vertical="center"/>
    </xf>
    <xf numFmtId="0" fontId="20" fillId="0" borderId="17" xfId="50" applyBorder="1">
      <alignment vertical="center"/>
    </xf>
    <xf numFmtId="0" fontId="20" fillId="0" borderId="11" xfId="50" applyBorder="1">
      <alignment vertical="center"/>
    </xf>
    <xf numFmtId="0" fontId="20" fillId="0" borderId="14" xfId="50" applyBorder="1" applyProtection="1">
      <alignment vertical="center"/>
      <protection locked="0"/>
    </xf>
    <xf numFmtId="0" fontId="20" fillId="0" borderId="11" xfId="50" applyBorder="1" applyProtection="1">
      <alignment vertical="center"/>
      <protection locked="0"/>
    </xf>
    <xf numFmtId="0" fontId="20" fillId="0" borderId="17" xfId="50" applyBorder="1" applyProtection="1">
      <alignment vertical="center"/>
      <protection locked="0"/>
    </xf>
    <xf numFmtId="0" fontId="20" fillId="0" borderId="20" xfId="50" applyBorder="1" applyAlignment="1" applyProtection="1">
      <alignment horizontal="center" vertical="center" wrapText="1" shrinkToFit="1"/>
      <protection locked="0"/>
    </xf>
    <xf numFmtId="0" fontId="20" fillId="37" borderId="33" xfId="50" applyFill="1" applyBorder="1" applyAlignment="1" applyProtection="1">
      <alignment horizontal="center" vertical="center" shrinkToFit="1"/>
      <protection locked="0"/>
    </xf>
    <xf numFmtId="0" fontId="22" fillId="0" borderId="20" xfId="50" applyFont="1" applyBorder="1" applyAlignment="1" applyProtection="1">
      <alignment horizontal="center" vertical="center"/>
      <protection locked="0"/>
    </xf>
    <xf numFmtId="20" fontId="22" fillId="0" borderId="26" xfId="50" applyNumberFormat="1" applyFont="1" applyBorder="1" applyAlignment="1" applyProtection="1">
      <alignment horizontal="center" vertical="center"/>
      <protection locked="0"/>
    </xf>
    <xf numFmtId="0" fontId="22" fillId="0" borderId="26" xfId="50" applyFont="1" applyBorder="1" applyAlignment="1" applyProtection="1">
      <alignment horizontal="center" vertical="center"/>
      <protection locked="0"/>
    </xf>
    <xf numFmtId="0" fontId="46" fillId="0" borderId="34" xfId="50" applyFont="1" applyBorder="1" applyAlignment="1" applyProtection="1">
      <alignment horizontal="center" vertical="center" shrinkToFit="1"/>
      <protection locked="0"/>
    </xf>
    <xf numFmtId="0" fontId="47" fillId="0" borderId="33" xfId="50" applyFont="1" applyBorder="1" applyAlignment="1" applyProtection="1">
      <alignment horizontal="center" vertical="center" shrinkToFit="1"/>
      <protection locked="0"/>
    </xf>
    <xf numFmtId="0" fontId="47" fillId="0" borderId="32" xfId="50" applyFont="1" applyBorder="1" applyAlignment="1" applyProtection="1">
      <alignment horizontal="center" vertical="center"/>
      <protection locked="0"/>
    </xf>
    <xf numFmtId="0" fontId="47" fillId="0" borderId="31" xfId="50" applyFont="1" applyBorder="1" applyAlignment="1" applyProtection="1">
      <alignment horizontal="center" vertical="center"/>
      <protection locked="0"/>
    </xf>
    <xf numFmtId="0" fontId="48" fillId="0" borderId="31" xfId="50" applyFont="1" applyBorder="1" applyAlignment="1" applyProtection="1">
      <alignment horizontal="center" vertical="center" textRotation="255"/>
      <protection locked="0"/>
    </xf>
    <xf numFmtId="0" fontId="47" fillId="0" borderId="31" xfId="50" applyFont="1" applyBorder="1" applyAlignment="1" applyProtection="1">
      <alignment horizontal="center" vertical="center" wrapText="1"/>
      <protection locked="0"/>
    </xf>
    <xf numFmtId="0" fontId="47" fillId="0" borderId="30" xfId="50" applyFont="1" applyBorder="1" applyAlignment="1" applyProtection="1">
      <alignment horizontal="center" vertical="center"/>
      <protection locked="0"/>
    </xf>
    <xf numFmtId="0" fontId="47" fillId="0" borderId="20" xfId="50" applyFont="1" applyBorder="1" applyAlignment="1" applyProtection="1">
      <alignment horizontal="center" vertical="center" shrinkToFit="1"/>
      <protection locked="0"/>
    </xf>
    <xf numFmtId="0" fontId="47" fillId="0" borderId="20" xfId="50" applyFont="1" applyBorder="1" applyAlignment="1" applyProtection="1">
      <alignment horizontal="center" vertical="center"/>
      <protection locked="0"/>
    </xf>
    <xf numFmtId="0" fontId="47" fillId="0" borderId="19" xfId="50" applyFont="1" applyBorder="1" applyAlignment="1" applyProtection="1">
      <alignment horizontal="center" vertical="center"/>
      <protection locked="0"/>
    </xf>
    <xf numFmtId="0" fontId="20" fillId="37" borderId="21" xfId="50" applyFill="1" applyBorder="1" applyAlignment="1" applyProtection="1">
      <alignment horizontal="center" vertical="center"/>
      <protection locked="0"/>
    </xf>
    <xf numFmtId="0" fontId="20" fillId="37" borderId="20" xfId="50" applyFill="1" applyBorder="1" applyAlignment="1" applyProtection="1">
      <alignment horizontal="center" vertical="center" shrinkToFit="1"/>
      <protection locked="0"/>
    </xf>
    <xf numFmtId="0" fontId="21" fillId="37" borderId="20" xfId="50" applyFont="1" applyFill="1" applyBorder="1" applyAlignment="1" applyProtection="1">
      <alignment horizontal="center" vertical="center" textRotation="255"/>
      <protection locked="0"/>
    </xf>
    <xf numFmtId="0" fontId="20" fillId="37" borderId="20" xfId="50" applyFill="1" applyBorder="1" applyAlignment="1" applyProtection="1">
      <alignment horizontal="center" vertical="center"/>
      <protection locked="0"/>
    </xf>
    <xf numFmtId="0" fontId="20" fillId="37" borderId="24" xfId="50" applyFill="1" applyBorder="1" applyAlignment="1" applyProtection="1">
      <alignment horizontal="center" vertical="center"/>
      <protection locked="0"/>
    </xf>
    <xf numFmtId="0" fontId="21" fillId="37" borderId="26" xfId="50" applyFont="1" applyFill="1" applyBorder="1" applyAlignment="1" applyProtection="1">
      <alignment horizontal="center" vertical="center" textRotation="255"/>
      <protection locked="0"/>
    </xf>
    <xf numFmtId="0" fontId="20" fillId="37" borderId="26" xfId="50" applyFill="1" applyBorder="1" applyAlignment="1" applyProtection="1">
      <alignment horizontal="center" vertical="center" wrapText="1"/>
      <protection locked="0"/>
    </xf>
    <xf numFmtId="0" fontId="20" fillId="37" borderId="26" xfId="50" applyFill="1" applyBorder="1" applyAlignment="1" applyProtection="1">
      <alignment horizontal="center" vertical="center"/>
      <protection locked="0"/>
    </xf>
    <xf numFmtId="0" fontId="20" fillId="37" borderId="25" xfId="50" applyFill="1" applyBorder="1" applyAlignment="1" applyProtection="1">
      <alignment horizontal="center" vertical="center"/>
      <protection locked="0"/>
    </xf>
    <xf numFmtId="0" fontId="20" fillId="37" borderId="26" xfId="50" applyFill="1" applyBorder="1" applyAlignment="1" applyProtection="1">
      <alignment horizontal="center" vertical="center" shrinkToFit="1"/>
      <protection locked="0"/>
    </xf>
    <xf numFmtId="0" fontId="22" fillId="37" borderId="34" xfId="50" applyFont="1" applyFill="1" applyBorder="1" applyAlignment="1" applyProtection="1">
      <alignment horizontal="center" vertical="center" shrinkToFit="1"/>
      <protection locked="0"/>
    </xf>
    <xf numFmtId="0" fontId="20" fillId="37" borderId="32" xfId="50" applyFill="1" applyBorder="1" applyAlignment="1" applyProtection="1">
      <alignment horizontal="center" vertical="center"/>
      <protection locked="0"/>
    </xf>
    <xf numFmtId="0" fontId="20" fillId="37" borderId="31" xfId="50" applyFill="1" applyBorder="1" applyAlignment="1" applyProtection="1">
      <alignment horizontal="center" vertical="center"/>
      <protection locked="0"/>
    </xf>
    <xf numFmtId="0" fontId="21" fillId="37" borderId="31" xfId="50" applyFont="1" applyFill="1" applyBorder="1" applyAlignment="1" applyProtection="1">
      <alignment horizontal="center" vertical="center" textRotation="255"/>
      <protection locked="0"/>
    </xf>
    <xf numFmtId="0" fontId="20" fillId="37" borderId="31" xfId="50" applyFill="1" applyBorder="1" applyAlignment="1" applyProtection="1">
      <alignment horizontal="center" vertical="center" wrapText="1"/>
      <protection locked="0"/>
    </xf>
    <xf numFmtId="0" fontId="20" fillId="37" borderId="30" xfId="50" applyFill="1" applyBorder="1" applyAlignment="1" applyProtection="1">
      <alignment horizontal="center" vertical="center"/>
      <protection locked="0"/>
    </xf>
    <xf numFmtId="0" fontId="20" fillId="37" borderId="29" xfId="50" applyFill="1" applyBorder="1" applyAlignment="1" applyProtection="1">
      <alignment horizontal="center" vertical="center"/>
      <protection locked="0"/>
    </xf>
    <xf numFmtId="0" fontId="20" fillId="37" borderId="33" xfId="50" applyFill="1" applyBorder="1" applyAlignment="1" applyProtection="1">
      <alignment horizontal="right" vertical="center" indent="1" shrinkToFit="1"/>
      <protection locked="0"/>
    </xf>
    <xf numFmtId="32" fontId="20" fillId="37" borderId="20" xfId="50" applyNumberFormat="1" applyFill="1" applyBorder="1" applyAlignment="1" applyProtection="1">
      <alignment horizontal="center" vertical="center" shrinkToFit="1"/>
      <protection locked="0"/>
    </xf>
    <xf numFmtId="0" fontId="47" fillId="0" borderId="21" xfId="50" applyFont="1" applyBorder="1" applyAlignment="1" applyProtection="1">
      <alignment horizontal="center" vertical="center"/>
      <protection locked="0"/>
    </xf>
    <xf numFmtId="0" fontId="20" fillId="0" borderId="33" xfId="50" applyBorder="1" applyAlignment="1" applyProtection="1">
      <alignment horizontal="right" vertical="center" shrinkToFit="1"/>
      <protection locked="0"/>
    </xf>
    <xf numFmtId="0" fontId="20" fillId="0" borderId="22" xfId="50" applyBorder="1" applyAlignment="1">
      <alignment horizontal="center" vertical="center"/>
    </xf>
    <xf numFmtId="0" fontId="31" fillId="0" borderId="26" xfId="50" applyFont="1" applyBorder="1" applyAlignment="1">
      <alignment horizontal="center" vertical="center"/>
    </xf>
    <xf numFmtId="0" fontId="20" fillId="0" borderId="22" xfId="50" applyBorder="1" applyAlignment="1" applyProtection="1">
      <alignment horizontal="center" vertical="center"/>
      <protection locked="0"/>
    </xf>
    <xf numFmtId="0" fontId="20" fillId="37" borderId="22" xfId="50" applyFill="1" applyBorder="1" applyAlignment="1" applyProtection="1">
      <alignment horizontal="center" vertical="center"/>
      <protection locked="0"/>
    </xf>
    <xf numFmtId="0" fontId="20" fillId="0" borderId="12" xfId="50" applyBorder="1" applyAlignment="1">
      <alignment vertical="center"/>
    </xf>
    <xf numFmtId="0" fontId="20" fillId="0" borderId="11" xfId="50" applyBorder="1" applyAlignment="1">
      <alignment vertical="center"/>
    </xf>
    <xf numFmtId="0" fontId="20" fillId="0" borderId="0" xfId="50" applyAlignment="1">
      <alignment horizontal="center" vertical="center"/>
    </xf>
    <xf numFmtId="0" fontId="20" fillId="0" borderId="39" xfId="50" applyBorder="1" applyAlignment="1">
      <alignment horizontal="center" vertical="center"/>
    </xf>
    <xf numFmtId="0" fontId="20" fillId="0" borderId="23" xfId="50" applyBorder="1" applyAlignment="1">
      <alignment horizontal="center" vertical="center"/>
    </xf>
    <xf numFmtId="0" fontId="20" fillId="0" borderId="22" xfId="50" applyBorder="1" applyAlignment="1">
      <alignment horizontal="center" vertical="center"/>
    </xf>
    <xf numFmtId="0" fontId="20" fillId="0" borderId="38" xfId="50" applyBorder="1" applyAlignment="1">
      <alignment horizontal="center" vertical="center"/>
    </xf>
    <xf numFmtId="0" fontId="20" fillId="0" borderId="37" xfId="50" applyBorder="1" applyAlignment="1">
      <alignment horizontal="center" vertical="center"/>
    </xf>
    <xf numFmtId="0" fontId="20" fillId="0" borderId="36" xfId="50" applyBorder="1" applyAlignment="1">
      <alignment horizontal="center" vertical="center"/>
    </xf>
    <xf numFmtId="0" fontId="20" fillId="0" borderId="35" xfId="50" applyBorder="1" applyAlignment="1">
      <alignment horizontal="center" vertical="center"/>
    </xf>
    <xf numFmtId="0" fontId="20" fillId="0" borderId="0" xfId="50" applyNumberFormat="1" applyAlignment="1">
      <alignment horizontal="center" vertical="center"/>
    </xf>
    <xf numFmtId="0" fontId="20" fillId="0" borderId="40" xfId="50" applyNumberFormat="1" applyBorder="1" applyAlignment="1">
      <alignment horizontal="center" vertical="center"/>
    </xf>
    <xf numFmtId="179" fontId="20" fillId="0" borderId="0" xfId="50" applyNumberFormat="1" applyAlignment="1">
      <alignment horizontal="center" vertical="center"/>
    </xf>
    <xf numFmtId="179" fontId="20" fillId="0" borderId="39" xfId="50" applyNumberFormat="1" applyBorder="1" applyAlignment="1">
      <alignment horizontal="center" vertical="center"/>
    </xf>
    <xf numFmtId="0" fontId="20" fillId="0" borderId="0" xfId="50" applyAlignment="1">
      <alignment horizontal="right" vertical="center" indent="1"/>
    </xf>
    <xf numFmtId="0" fontId="20" fillId="0" borderId="39" xfId="50" applyBorder="1" applyAlignment="1">
      <alignment horizontal="right" vertical="center" indent="1"/>
    </xf>
    <xf numFmtId="0" fontId="20" fillId="0" borderId="15" xfId="50" applyBorder="1" applyAlignment="1">
      <alignment vertical="center"/>
    </xf>
    <xf numFmtId="0" fontId="20" fillId="0" borderId="14" xfId="50" applyBorder="1" applyAlignment="1">
      <alignment vertical="center"/>
    </xf>
    <xf numFmtId="0" fontId="20" fillId="0" borderId="18" xfId="50" applyBorder="1" applyAlignment="1">
      <alignment vertical="center"/>
    </xf>
    <xf numFmtId="0" fontId="20" fillId="0" borderId="17" xfId="50" applyBorder="1" applyAlignment="1">
      <alignment vertical="center"/>
    </xf>
    <xf numFmtId="0" fontId="30" fillId="36" borderId="0" xfId="51" applyFont="1" applyFill="1" applyAlignment="1" applyProtection="1">
      <alignment horizontal="left" vertical="center"/>
      <protection locked="0"/>
    </xf>
    <xf numFmtId="0" fontId="44" fillId="0" borderId="26" xfId="52" quotePrefix="1" applyFont="1" applyBorder="1" applyAlignment="1">
      <alignment horizontal="center" vertical="center"/>
    </xf>
    <xf numFmtId="0" fontId="44" fillId="0" borderId="26" xfId="52" applyFont="1" applyBorder="1" applyAlignment="1">
      <alignment horizontal="center" vertical="center"/>
    </xf>
    <xf numFmtId="0" fontId="33" fillId="0" borderId="0" xfId="50" applyFont="1" applyAlignment="1">
      <alignment horizontal="center" vertical="center"/>
    </xf>
    <xf numFmtId="0" fontId="31" fillId="0" borderId="26" xfId="50" applyFont="1" applyBorder="1" applyAlignment="1">
      <alignment horizontal="center" vertical="center"/>
    </xf>
    <xf numFmtId="0" fontId="44" fillId="37" borderId="0" xfId="52" applyFont="1" applyFill="1" applyAlignment="1" applyProtection="1">
      <alignment horizontal="center" vertical="center"/>
      <protection locked="0"/>
    </xf>
    <xf numFmtId="0" fontId="20" fillId="0" borderId="23" xfId="50" applyBorder="1" applyAlignment="1" applyProtection="1">
      <alignment horizontal="center" vertical="center"/>
      <protection locked="0"/>
    </xf>
    <xf numFmtId="0" fontId="20" fillId="0" borderId="22" xfId="50" applyBorder="1" applyAlignment="1" applyProtection="1">
      <alignment horizontal="center" vertical="center"/>
      <protection locked="0"/>
    </xf>
    <xf numFmtId="0" fontId="20" fillId="0" borderId="18" xfId="50" applyBorder="1" applyAlignment="1" applyProtection="1">
      <alignment vertical="center"/>
      <protection locked="0"/>
    </xf>
    <xf numFmtId="0" fontId="20" fillId="0" borderId="17" xfId="50" applyBorder="1" applyAlignment="1" applyProtection="1">
      <alignment vertical="center"/>
      <protection locked="0"/>
    </xf>
    <xf numFmtId="0" fontId="20" fillId="0" borderId="15" xfId="50" applyBorder="1" applyAlignment="1" applyProtection="1">
      <alignment vertical="center"/>
      <protection locked="0"/>
    </xf>
    <xf numFmtId="0" fontId="20" fillId="0" borderId="14" xfId="50" applyBorder="1" applyAlignment="1" applyProtection="1">
      <alignment vertical="center"/>
      <protection locked="0"/>
    </xf>
    <xf numFmtId="0" fontId="20" fillId="0" borderId="12" xfId="50" applyBorder="1" applyAlignment="1" applyProtection="1">
      <alignment vertical="center"/>
      <protection locked="0"/>
    </xf>
    <xf numFmtId="0" fontId="20" fillId="0" borderId="11" xfId="50" applyBorder="1" applyAlignment="1" applyProtection="1">
      <alignment vertical="center"/>
      <protection locked="0"/>
    </xf>
    <xf numFmtId="0" fontId="20" fillId="0" borderId="38" xfId="50" applyBorder="1" applyAlignment="1" applyProtection="1">
      <alignment horizontal="center" vertical="center"/>
      <protection locked="0"/>
    </xf>
    <xf numFmtId="0" fontId="20" fillId="0" borderId="37" xfId="50" applyBorder="1" applyAlignment="1" applyProtection="1">
      <alignment horizontal="center" vertical="center"/>
      <protection locked="0"/>
    </xf>
    <xf numFmtId="0" fontId="20" fillId="0" borderId="36" xfId="50" applyBorder="1" applyAlignment="1" applyProtection="1">
      <alignment horizontal="center" vertical="center"/>
      <protection locked="0"/>
    </xf>
    <xf numFmtId="0" fontId="20" fillId="0" borderId="35" xfId="50" applyBorder="1" applyAlignment="1" applyProtection="1">
      <alignment horizontal="center" vertical="center"/>
      <protection locked="0"/>
    </xf>
    <xf numFmtId="0" fontId="20" fillId="0" borderId="0" xfId="50" applyAlignment="1" applyProtection="1">
      <alignment horizontal="center" vertical="center"/>
      <protection locked="0"/>
    </xf>
    <xf numFmtId="0" fontId="20" fillId="0" borderId="39" xfId="50" applyBorder="1" applyAlignment="1" applyProtection="1">
      <alignment horizontal="center" vertical="center"/>
      <protection locked="0"/>
    </xf>
    <xf numFmtId="0" fontId="20" fillId="0" borderId="0" xfId="50" applyAlignment="1" applyProtection="1">
      <alignment horizontal="center" vertical="center"/>
    </xf>
    <xf numFmtId="0" fontId="20" fillId="0" borderId="39" xfId="50" applyBorder="1" applyAlignment="1" applyProtection="1">
      <alignment horizontal="center" vertical="center"/>
    </xf>
    <xf numFmtId="0" fontId="20" fillId="0" borderId="0" xfId="50" applyAlignment="1" applyProtection="1">
      <alignment horizontal="right" vertical="center"/>
    </xf>
    <xf numFmtId="0" fontId="20" fillId="0" borderId="39" xfId="50" applyBorder="1" applyAlignment="1" applyProtection="1">
      <alignment horizontal="right" vertical="center"/>
    </xf>
    <xf numFmtId="0" fontId="20" fillId="0" borderId="40" xfId="50" applyBorder="1" applyAlignment="1" applyProtection="1">
      <alignment horizontal="center" vertical="center"/>
    </xf>
    <xf numFmtId="182" fontId="20" fillId="0" borderId="0" xfId="50" applyNumberFormat="1" applyAlignment="1" applyProtection="1">
      <alignment horizontal="center" vertical="center"/>
    </xf>
    <xf numFmtId="182" fontId="20" fillId="0" borderId="40" xfId="50" applyNumberFormat="1" applyBorder="1" applyAlignment="1" applyProtection="1">
      <alignment horizontal="center" vertical="center"/>
    </xf>
    <xf numFmtId="0" fontId="43" fillId="0" borderId="0" xfId="50" applyFont="1" applyAlignment="1" applyProtection="1">
      <alignment horizontal="right" vertical="center"/>
    </xf>
    <xf numFmtId="0" fontId="43" fillId="0" borderId="39" xfId="50" applyFont="1" applyBorder="1" applyAlignment="1" applyProtection="1">
      <alignment horizontal="right" vertical="center"/>
    </xf>
    <xf numFmtId="0" fontId="43" fillId="0" borderId="0" xfId="50" applyFont="1" applyAlignment="1" applyProtection="1">
      <alignment horizontal="center" vertical="center"/>
    </xf>
    <xf numFmtId="0" fontId="43" fillId="0" borderId="39" xfId="50" applyFont="1" applyBorder="1" applyAlignment="1" applyProtection="1">
      <alignment horizontal="center" vertical="center"/>
    </xf>
    <xf numFmtId="182" fontId="43" fillId="0" borderId="0" xfId="50" applyNumberFormat="1" applyFont="1" applyAlignment="1" applyProtection="1">
      <alignment horizontal="center" vertical="center"/>
    </xf>
    <xf numFmtId="182" fontId="43" fillId="0" borderId="40" xfId="50" applyNumberFormat="1" applyFont="1" applyBorder="1" applyAlignment="1" applyProtection="1">
      <alignment horizontal="center" vertical="center"/>
    </xf>
    <xf numFmtId="0" fontId="20" fillId="0" borderId="23" xfId="50" applyFont="1" applyBorder="1" applyAlignment="1" applyProtection="1">
      <alignment horizontal="center" vertical="center"/>
      <protection locked="0"/>
    </xf>
    <xf numFmtId="0" fontId="20" fillId="0" borderId="22" xfId="50" applyFont="1" applyBorder="1" applyAlignment="1" applyProtection="1">
      <alignment horizontal="center" vertical="center"/>
      <protection locked="0"/>
    </xf>
    <xf numFmtId="0" fontId="47" fillId="0" borderId="23" xfId="50" applyFont="1" applyBorder="1" applyAlignment="1" applyProtection="1">
      <alignment horizontal="center" vertical="center"/>
      <protection locked="0"/>
    </xf>
    <xf numFmtId="0" fontId="47" fillId="0" borderId="22" xfId="50" applyFont="1" applyBorder="1" applyAlignment="1" applyProtection="1">
      <alignment horizontal="center" vertical="center"/>
      <protection locked="0"/>
    </xf>
    <xf numFmtId="0" fontId="20" fillId="0" borderId="23" xfId="50" applyFill="1" applyBorder="1" applyAlignment="1" applyProtection="1">
      <alignment horizontal="center" vertical="center"/>
      <protection locked="0"/>
    </xf>
    <xf numFmtId="0" fontId="20" fillId="0" borderId="22" xfId="50" applyFill="1" applyBorder="1" applyAlignment="1" applyProtection="1">
      <alignment horizontal="center" vertical="center"/>
      <protection locked="0"/>
    </xf>
    <xf numFmtId="0" fontId="20" fillId="37" borderId="23" xfId="50" applyFill="1" applyBorder="1" applyAlignment="1" applyProtection="1">
      <alignment horizontal="center" vertical="center"/>
      <protection locked="0"/>
    </xf>
    <xf numFmtId="0" fontId="20" fillId="37" borderId="22" xfId="50" applyFill="1" applyBorder="1" applyAlignment="1" applyProtection="1">
      <alignment horizontal="center" vertical="center"/>
      <protection locked="0"/>
    </xf>
    <xf numFmtId="0" fontId="47" fillId="37" borderId="23" xfId="50" applyFont="1" applyFill="1" applyBorder="1" applyAlignment="1" applyProtection="1">
      <alignment horizontal="center" vertical="center"/>
      <protection locked="0"/>
    </xf>
    <xf numFmtId="0" fontId="47" fillId="37" borderId="22" xfId="50" applyFont="1" applyFill="1" applyBorder="1" applyAlignment="1" applyProtection="1">
      <alignment horizontal="center" vertical="center"/>
      <protection locked="0"/>
    </xf>
    <xf numFmtId="0" fontId="20" fillId="0" borderId="42" xfId="50" applyBorder="1" applyAlignment="1" applyProtection="1">
      <alignment horizontal="center" vertical="center"/>
      <protection locked="0"/>
    </xf>
    <xf numFmtId="0" fontId="20" fillId="0" borderId="43" xfId="50" applyBorder="1" applyAlignment="1" applyProtection="1">
      <alignment horizontal="center" vertical="center"/>
      <protection locked="0"/>
    </xf>
    <xf numFmtId="0" fontId="47" fillId="0" borderId="42" xfId="50" applyFont="1" applyFill="1" applyBorder="1" applyAlignment="1" applyProtection="1">
      <alignment horizontal="center" vertical="center"/>
      <protection locked="0"/>
    </xf>
    <xf numFmtId="0" fontId="47" fillId="0" borderId="43" xfId="50" applyFont="1" applyFill="1" applyBorder="1" applyAlignment="1" applyProtection="1">
      <alignment horizontal="center" vertical="center"/>
      <protection locked="0"/>
    </xf>
    <xf numFmtId="0" fontId="47" fillId="0" borderId="23" xfId="50" applyFont="1" applyFill="1" applyBorder="1" applyAlignment="1" applyProtection="1">
      <alignment horizontal="center" vertical="center"/>
      <protection locked="0"/>
    </xf>
    <xf numFmtId="0" fontId="47" fillId="0" borderId="22" xfId="50" applyFont="1" applyFill="1" applyBorder="1" applyAlignment="1" applyProtection="1">
      <alignment horizontal="center" vertical="center"/>
      <protection locked="0"/>
    </xf>
    <xf numFmtId="0" fontId="20" fillId="42" borderId="23" xfId="50" applyFill="1" applyBorder="1" applyAlignment="1" applyProtection="1">
      <alignment horizontal="center" vertical="center"/>
      <protection locked="0"/>
    </xf>
    <xf numFmtId="0" fontId="20" fillId="42" borderId="22" xfId="50" applyFill="1" applyBorder="1" applyAlignment="1" applyProtection="1">
      <alignment horizontal="center" vertical="center"/>
      <protection locked="0"/>
    </xf>
    <xf numFmtId="0" fontId="47" fillId="42" borderId="23" xfId="50" applyFont="1" applyFill="1" applyBorder="1" applyAlignment="1" applyProtection="1">
      <alignment horizontal="center" vertical="center"/>
      <protection locked="0"/>
    </xf>
    <xf numFmtId="0" fontId="47" fillId="42" borderId="22" xfId="50" applyFont="1" applyFill="1" applyBorder="1" applyAlignment="1" applyProtection="1">
      <alignment horizontal="center" vertical="center"/>
      <protection locked="0"/>
    </xf>
  </cellXfs>
  <cellStyles count="53">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DayDescriptions" xfId="7" xr:uid="{00000000-0005-0000-0000-000000000000}"/>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2" builtinId="15" customBuiltin="1"/>
    <cellStyle name="チェック セル" xfId="21" builtinId="23" customBuiltin="1"/>
    <cellStyle name="どちらでもない" xfId="16" builtinId="28" customBuiltin="1"/>
    <cellStyle name="パーセント" xfId="13" builtinId="5" customBuiltin="1"/>
    <cellStyle name="ハイパーリンク" xfId="52" builtinId="8"/>
    <cellStyle name="メモ" xfId="23" builtinId="10" customBuiltin="1"/>
    <cellStyle name="ラベルの入力 (右揃え)" xfId="8" xr:uid="{00000000-0005-0000-0000-000006000000}"/>
    <cellStyle name="ラベルの入力 (左揃え)" xfId="1" xr:uid="{00000000-0005-0000-0000-000005000000}"/>
    <cellStyle name="リンク セル" xfId="20" builtinId="24" customBuiltin="1"/>
    <cellStyle name="悪い" xfId="15" builtinId="27" customBuiltin="1"/>
    <cellStyle name="計算" xfId="19" builtinId="22" customBuiltin="1"/>
    <cellStyle name="警告文" xfId="22" builtinId="11" customBuiltin="1"/>
    <cellStyle name="桁区切り" xfId="10" builtinId="6" customBuiltin="1"/>
    <cellStyle name="桁区切り [0.00]" xfId="9" builtinId="3" customBuiltin="1"/>
    <cellStyle name="見出し 1" xfId="3" builtinId="16" customBuiltin="1"/>
    <cellStyle name="見出し 2" xfId="4" builtinId="17" customBuiltin="1"/>
    <cellStyle name="見出し 3" xfId="5" builtinId="18" customBuiltin="1"/>
    <cellStyle name="見出し 4" xfId="6" builtinId="19" customBuiltin="1"/>
    <cellStyle name="集計" xfId="25" builtinId="25" customBuiltin="1"/>
    <cellStyle name="出力" xfId="18" builtinId="21" customBuiltin="1"/>
    <cellStyle name="説明文" xfId="24" builtinId="53" customBuiltin="1"/>
    <cellStyle name="通貨" xfId="12" builtinId="7" customBuiltin="1"/>
    <cellStyle name="通貨 [0.00]" xfId="11" builtinId="4" customBuiltin="1"/>
    <cellStyle name="入力" xfId="17" builtinId="20" customBuiltin="1"/>
    <cellStyle name="標準" xfId="0" builtinId="0" customBuiltin="1"/>
    <cellStyle name="標準 2" xfId="50" xr:uid="{C865FDEC-B6B5-4E04-95C3-D223748CAC8C}"/>
    <cellStyle name="標準 3" xfId="51" xr:uid="{6EC9B325-5B7D-4CA0-9B1A-FEC7B819A755}"/>
    <cellStyle name="良い" xfId="14" builtinId="26" customBuiltin="1"/>
  </cellStyles>
  <dxfs count="31">
    <dxf>
      <font>
        <condense val="0"/>
        <extend val="0"/>
        <color indexed="9"/>
      </font>
    </dxf>
    <dxf>
      <font>
        <condense val="0"/>
        <extend val="0"/>
        <color indexed="10"/>
      </font>
    </dxf>
    <dxf>
      <font>
        <condense val="0"/>
        <extend val="0"/>
        <color indexed="12"/>
      </font>
    </dxf>
    <dxf>
      <font>
        <color rgb="FFFF0000"/>
      </font>
    </dxf>
    <dxf>
      <font>
        <color rgb="FF0000CC"/>
      </font>
    </dxf>
    <dxf>
      <font>
        <color rgb="FFFF0000"/>
      </font>
    </dxf>
    <dxf>
      <font>
        <color rgb="FF0000CC"/>
      </font>
    </dxf>
    <dxf>
      <font>
        <color rgb="FFFF0000"/>
      </font>
    </dxf>
    <dxf>
      <font>
        <color rgb="FF0000CC"/>
      </font>
    </dxf>
    <dxf>
      <font>
        <color rgb="FFFF0000"/>
      </font>
    </dxf>
    <dxf>
      <font>
        <color rgb="FF0000CC"/>
      </font>
    </dxf>
    <dxf>
      <font>
        <color rgb="FFFF0000"/>
      </font>
    </dxf>
    <dxf>
      <font>
        <color rgb="FF0000CC"/>
      </font>
    </dxf>
    <dxf>
      <font>
        <color rgb="FFFF0000"/>
      </font>
    </dxf>
    <dxf>
      <font>
        <color rgb="FF0000CC"/>
      </font>
    </dxf>
    <dxf>
      <font>
        <color rgb="FFFF0000"/>
      </font>
    </dxf>
    <dxf>
      <font>
        <color rgb="FF0000CC"/>
      </font>
    </dxf>
    <dxf>
      <font>
        <color rgb="FFFF0000"/>
      </font>
    </dxf>
    <dxf>
      <font>
        <color rgb="FF0000CC"/>
      </font>
    </dxf>
    <dxf>
      <font>
        <color rgb="FFFF0000"/>
      </font>
    </dxf>
    <dxf>
      <font>
        <color rgb="FF0000CC"/>
      </font>
    </dxf>
    <dxf>
      <font>
        <color rgb="FFFF0000"/>
      </font>
    </dxf>
    <dxf>
      <font>
        <color rgb="FF0000CC"/>
      </font>
    </dxf>
    <dxf>
      <font>
        <color rgb="FFFF0000"/>
      </font>
    </dxf>
    <dxf>
      <font>
        <color rgb="FF0000CC"/>
      </font>
    </dxf>
    <dxf>
      <font>
        <color rgb="FFFF0000"/>
      </font>
    </dxf>
    <dxf>
      <font>
        <color rgb="FF0000CC"/>
      </font>
    </dxf>
    <dxf>
      <font>
        <color rgb="FF0000CC"/>
      </font>
    </dxf>
    <dxf>
      <font>
        <color rgb="FFFF0000"/>
      </font>
    </dxf>
    <dxf>
      <font>
        <color rgb="FF0000CC"/>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228599</xdr:colOff>
      <xdr:row>0</xdr:row>
      <xdr:rowOff>76200</xdr:rowOff>
    </xdr:from>
    <xdr:to>
      <xdr:col>22</xdr:col>
      <xdr:colOff>285750</xdr:colOff>
      <xdr:row>0</xdr:row>
      <xdr:rowOff>438150</xdr:rowOff>
    </xdr:to>
    <xdr:sp macro="" textlink="">
      <xdr:nvSpPr>
        <xdr:cNvPr id="2" name="正方形/長方形 1">
          <a:extLst>
            <a:ext uri="{FF2B5EF4-FFF2-40B4-BE49-F238E27FC236}">
              <a16:creationId xmlns:a16="http://schemas.microsoft.com/office/drawing/2014/main" id="{BF387BE9-EBBC-4071-94C7-0AECEB14E222}"/>
            </a:ext>
          </a:extLst>
        </xdr:cNvPr>
        <xdr:cNvSpPr/>
      </xdr:nvSpPr>
      <xdr:spPr>
        <a:xfrm>
          <a:off x="2285999" y="76200"/>
          <a:ext cx="13087351" cy="95250"/>
        </a:xfrm>
        <a:prstGeom prst="rect">
          <a:avLst/>
        </a:prstGeom>
      </xdr:spPr>
      <xdr:style>
        <a:lnRef idx="3">
          <a:schemeClr val="lt1"/>
        </a:lnRef>
        <a:fillRef idx="1">
          <a:schemeClr val="accent5"/>
        </a:fillRef>
        <a:effectRef idx="1">
          <a:schemeClr val="accent5"/>
        </a:effectRef>
        <a:fontRef idx="minor">
          <a:schemeClr val="lt1"/>
        </a:fontRef>
      </xdr:style>
      <xdr:txBody>
        <a:bodyPr rtlCol="0" anchor="ctr"/>
        <a:lstStyle/>
        <a:p>
          <a:pPr algn="l"/>
          <a:r>
            <a:rPr kumimoji="1" lang="ja-JP" altLang="en-US" sz="1100"/>
            <a:t>カレンダーの使用方法：</a:t>
          </a:r>
          <a:r>
            <a:rPr kumimoji="1" lang="en-US" altLang="ja-JP" sz="1100"/>
            <a:t>A1</a:t>
          </a:r>
          <a:r>
            <a:rPr kumimoji="1" lang="ja-JP" altLang="en-US" sz="1100"/>
            <a:t>セルの西暦を変更すると、対応した西暦の日付</a:t>
          </a:r>
          <a:r>
            <a:rPr kumimoji="1" lang="en-US" altLang="ja-JP" sz="1100"/>
            <a:t>/</a:t>
          </a:r>
          <a:r>
            <a:rPr kumimoji="1" lang="ja-JP" altLang="en-US" sz="1100"/>
            <a:t>曜日に変更されます。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582706</xdr:colOff>
      <xdr:row>3</xdr:row>
      <xdr:rowOff>179294</xdr:rowOff>
    </xdr:from>
    <xdr:to>
      <xdr:col>25</xdr:col>
      <xdr:colOff>425825</xdr:colOff>
      <xdr:row>4</xdr:row>
      <xdr:rowOff>257736</xdr:rowOff>
    </xdr:to>
    <xdr:sp macro="" textlink="">
      <xdr:nvSpPr>
        <xdr:cNvPr id="2" name="吹き出し: 線 1">
          <a:extLst>
            <a:ext uri="{FF2B5EF4-FFF2-40B4-BE49-F238E27FC236}">
              <a16:creationId xmlns:a16="http://schemas.microsoft.com/office/drawing/2014/main" id="{50A773D5-10A0-4011-A619-FD397EE83B15}"/>
            </a:ext>
          </a:extLst>
        </xdr:cNvPr>
        <xdr:cNvSpPr/>
      </xdr:nvSpPr>
      <xdr:spPr>
        <a:xfrm>
          <a:off x="10600765" y="862853"/>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526676</xdr:colOff>
      <xdr:row>3</xdr:row>
      <xdr:rowOff>134470</xdr:rowOff>
    </xdr:from>
    <xdr:to>
      <xdr:col>25</xdr:col>
      <xdr:colOff>369795</xdr:colOff>
      <xdr:row>4</xdr:row>
      <xdr:rowOff>212912</xdr:rowOff>
    </xdr:to>
    <xdr:sp macro="" textlink="">
      <xdr:nvSpPr>
        <xdr:cNvPr id="2" name="吹き出し: 線 1">
          <a:extLst>
            <a:ext uri="{FF2B5EF4-FFF2-40B4-BE49-F238E27FC236}">
              <a16:creationId xmlns:a16="http://schemas.microsoft.com/office/drawing/2014/main" id="{7552C8CD-1C6D-47A2-9872-9202CC704B9A}"/>
            </a:ext>
          </a:extLst>
        </xdr:cNvPr>
        <xdr:cNvSpPr/>
      </xdr:nvSpPr>
      <xdr:spPr>
        <a:xfrm>
          <a:off x="10544735" y="818029"/>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470647</xdr:colOff>
      <xdr:row>3</xdr:row>
      <xdr:rowOff>100854</xdr:rowOff>
    </xdr:from>
    <xdr:to>
      <xdr:col>25</xdr:col>
      <xdr:colOff>313766</xdr:colOff>
      <xdr:row>4</xdr:row>
      <xdr:rowOff>179296</xdr:rowOff>
    </xdr:to>
    <xdr:sp macro="" textlink="">
      <xdr:nvSpPr>
        <xdr:cNvPr id="2" name="吹き出し: 線 1">
          <a:extLst>
            <a:ext uri="{FF2B5EF4-FFF2-40B4-BE49-F238E27FC236}">
              <a16:creationId xmlns:a16="http://schemas.microsoft.com/office/drawing/2014/main" id="{0DDD4A38-6279-4043-BEF0-1BCF041C1415}"/>
            </a:ext>
          </a:extLst>
        </xdr:cNvPr>
        <xdr:cNvSpPr/>
      </xdr:nvSpPr>
      <xdr:spPr>
        <a:xfrm>
          <a:off x="10488706" y="784413"/>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515471</xdr:colOff>
      <xdr:row>3</xdr:row>
      <xdr:rowOff>235323</xdr:rowOff>
    </xdr:from>
    <xdr:to>
      <xdr:col>25</xdr:col>
      <xdr:colOff>358590</xdr:colOff>
      <xdr:row>5</xdr:row>
      <xdr:rowOff>11207</xdr:rowOff>
    </xdr:to>
    <xdr:sp macro="" textlink="">
      <xdr:nvSpPr>
        <xdr:cNvPr id="2" name="吹き出し: 線 1">
          <a:extLst>
            <a:ext uri="{FF2B5EF4-FFF2-40B4-BE49-F238E27FC236}">
              <a16:creationId xmlns:a16="http://schemas.microsoft.com/office/drawing/2014/main" id="{CD2E1C31-310E-4DF2-9CFA-D6C150ADC406}"/>
            </a:ext>
          </a:extLst>
        </xdr:cNvPr>
        <xdr:cNvSpPr/>
      </xdr:nvSpPr>
      <xdr:spPr>
        <a:xfrm>
          <a:off x="10533530" y="918882"/>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549088</xdr:colOff>
      <xdr:row>3</xdr:row>
      <xdr:rowOff>168088</xdr:rowOff>
    </xdr:from>
    <xdr:to>
      <xdr:col>25</xdr:col>
      <xdr:colOff>392207</xdr:colOff>
      <xdr:row>4</xdr:row>
      <xdr:rowOff>246530</xdr:rowOff>
    </xdr:to>
    <xdr:sp macro="" textlink="">
      <xdr:nvSpPr>
        <xdr:cNvPr id="3" name="吹き出し: 線 2">
          <a:extLst>
            <a:ext uri="{FF2B5EF4-FFF2-40B4-BE49-F238E27FC236}">
              <a16:creationId xmlns:a16="http://schemas.microsoft.com/office/drawing/2014/main" id="{F8136732-7681-4E02-88EC-149F9EB98DB4}"/>
            </a:ext>
          </a:extLst>
        </xdr:cNvPr>
        <xdr:cNvSpPr/>
      </xdr:nvSpPr>
      <xdr:spPr>
        <a:xfrm>
          <a:off x="10567147" y="851647"/>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571500</xdr:colOff>
      <xdr:row>3</xdr:row>
      <xdr:rowOff>156882</xdr:rowOff>
    </xdr:from>
    <xdr:to>
      <xdr:col>25</xdr:col>
      <xdr:colOff>414619</xdr:colOff>
      <xdr:row>4</xdr:row>
      <xdr:rowOff>235324</xdr:rowOff>
    </xdr:to>
    <xdr:sp macro="" textlink="">
      <xdr:nvSpPr>
        <xdr:cNvPr id="2" name="吹き出し: 線 1">
          <a:extLst>
            <a:ext uri="{FF2B5EF4-FFF2-40B4-BE49-F238E27FC236}">
              <a16:creationId xmlns:a16="http://schemas.microsoft.com/office/drawing/2014/main" id="{FF51B06E-F1A4-407F-A7B0-12A54C805E5F}"/>
            </a:ext>
          </a:extLst>
        </xdr:cNvPr>
        <xdr:cNvSpPr/>
      </xdr:nvSpPr>
      <xdr:spPr>
        <a:xfrm>
          <a:off x="10589559" y="840441"/>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06A647E3-4DF8-4521-90B4-D1CAA5D864E9}"/>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5AE04613-6EA5-489E-929F-95FD36D8ED18}"/>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20</xdr:col>
      <xdr:colOff>582706</xdr:colOff>
      <xdr:row>3</xdr:row>
      <xdr:rowOff>179294</xdr:rowOff>
    </xdr:from>
    <xdr:to>
      <xdr:col>25</xdr:col>
      <xdr:colOff>425825</xdr:colOff>
      <xdr:row>4</xdr:row>
      <xdr:rowOff>257736</xdr:rowOff>
    </xdr:to>
    <xdr:sp macro="" textlink="">
      <xdr:nvSpPr>
        <xdr:cNvPr id="2" name="吹き出し: 線 1">
          <a:extLst>
            <a:ext uri="{FF2B5EF4-FFF2-40B4-BE49-F238E27FC236}">
              <a16:creationId xmlns:a16="http://schemas.microsoft.com/office/drawing/2014/main" id="{DCB5EF29-CE0F-4B6C-9065-1ABE01CB4668}"/>
            </a:ext>
          </a:extLst>
        </xdr:cNvPr>
        <xdr:cNvSpPr/>
      </xdr:nvSpPr>
      <xdr:spPr>
        <a:xfrm>
          <a:off x="10600765" y="862853"/>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20</xdr:col>
      <xdr:colOff>459441</xdr:colOff>
      <xdr:row>3</xdr:row>
      <xdr:rowOff>190500</xdr:rowOff>
    </xdr:from>
    <xdr:to>
      <xdr:col>25</xdr:col>
      <xdr:colOff>302560</xdr:colOff>
      <xdr:row>4</xdr:row>
      <xdr:rowOff>268942</xdr:rowOff>
    </xdr:to>
    <xdr:sp macro="" textlink="">
      <xdr:nvSpPr>
        <xdr:cNvPr id="2" name="吹き出し: 線 1">
          <a:extLst>
            <a:ext uri="{FF2B5EF4-FFF2-40B4-BE49-F238E27FC236}">
              <a16:creationId xmlns:a16="http://schemas.microsoft.com/office/drawing/2014/main" id="{4B91E1F2-0B23-4D79-8978-2DFF9EC1E37C}"/>
            </a:ext>
          </a:extLst>
        </xdr:cNvPr>
        <xdr:cNvSpPr/>
      </xdr:nvSpPr>
      <xdr:spPr>
        <a:xfrm>
          <a:off x="10477500" y="874059"/>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3" name="吹き出し: 線 2">
          <a:extLst>
            <a:ext uri="{FF2B5EF4-FFF2-40B4-BE49-F238E27FC236}">
              <a16:creationId xmlns:a16="http://schemas.microsoft.com/office/drawing/2014/main" id="{F84C669B-5DE0-40B8-934C-F2A2E5289628}"/>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526676</xdr:colOff>
      <xdr:row>3</xdr:row>
      <xdr:rowOff>112059</xdr:rowOff>
    </xdr:from>
    <xdr:to>
      <xdr:col>25</xdr:col>
      <xdr:colOff>369795</xdr:colOff>
      <xdr:row>4</xdr:row>
      <xdr:rowOff>190501</xdr:rowOff>
    </xdr:to>
    <xdr:sp macro="" textlink="">
      <xdr:nvSpPr>
        <xdr:cNvPr id="2" name="吹き出し: 線 1">
          <a:extLst>
            <a:ext uri="{FF2B5EF4-FFF2-40B4-BE49-F238E27FC236}">
              <a16:creationId xmlns:a16="http://schemas.microsoft.com/office/drawing/2014/main" id="{C47D2CC4-06AB-49B8-92B8-0F16467BB29B}"/>
            </a:ext>
          </a:extLst>
        </xdr:cNvPr>
        <xdr:cNvSpPr/>
      </xdr:nvSpPr>
      <xdr:spPr>
        <a:xfrm>
          <a:off x="10544735" y="7956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515471</xdr:colOff>
      <xdr:row>3</xdr:row>
      <xdr:rowOff>224118</xdr:rowOff>
    </xdr:from>
    <xdr:to>
      <xdr:col>25</xdr:col>
      <xdr:colOff>358590</xdr:colOff>
      <xdr:row>5</xdr:row>
      <xdr:rowOff>2</xdr:rowOff>
    </xdr:to>
    <xdr:sp macro="" textlink="">
      <xdr:nvSpPr>
        <xdr:cNvPr id="2" name="吹き出し: 線 1">
          <a:extLst>
            <a:ext uri="{FF2B5EF4-FFF2-40B4-BE49-F238E27FC236}">
              <a16:creationId xmlns:a16="http://schemas.microsoft.com/office/drawing/2014/main" id="{8124C42C-73C4-4A4D-A12E-055B0BA2D0DB}"/>
            </a:ext>
          </a:extLst>
        </xdr:cNvPr>
        <xdr:cNvSpPr/>
      </xdr:nvSpPr>
      <xdr:spPr>
        <a:xfrm>
          <a:off x="10533530" y="907677"/>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20</xdr:col>
      <xdr:colOff>448235</xdr:colOff>
      <xdr:row>3</xdr:row>
      <xdr:rowOff>212912</xdr:rowOff>
    </xdr:from>
    <xdr:to>
      <xdr:col>25</xdr:col>
      <xdr:colOff>291354</xdr:colOff>
      <xdr:row>4</xdr:row>
      <xdr:rowOff>291354</xdr:rowOff>
    </xdr:to>
    <xdr:sp macro="" textlink="">
      <xdr:nvSpPr>
        <xdr:cNvPr id="2" name="吹き出し: 線 1">
          <a:extLst>
            <a:ext uri="{FF2B5EF4-FFF2-40B4-BE49-F238E27FC236}">
              <a16:creationId xmlns:a16="http://schemas.microsoft.com/office/drawing/2014/main" id="{1DBC3765-4432-407F-B234-89024CD87A20}"/>
            </a:ext>
          </a:extLst>
        </xdr:cNvPr>
        <xdr:cNvSpPr/>
      </xdr:nvSpPr>
      <xdr:spPr>
        <a:xfrm>
          <a:off x="10466294" y="896471"/>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526676</xdr:colOff>
      <xdr:row>3</xdr:row>
      <xdr:rowOff>212912</xdr:rowOff>
    </xdr:from>
    <xdr:to>
      <xdr:col>25</xdr:col>
      <xdr:colOff>369795</xdr:colOff>
      <xdr:row>4</xdr:row>
      <xdr:rowOff>291354</xdr:rowOff>
    </xdr:to>
    <xdr:sp macro="" textlink="">
      <xdr:nvSpPr>
        <xdr:cNvPr id="2" name="吹き出し: 線 1">
          <a:extLst>
            <a:ext uri="{FF2B5EF4-FFF2-40B4-BE49-F238E27FC236}">
              <a16:creationId xmlns:a16="http://schemas.microsoft.com/office/drawing/2014/main" id="{FC0E71E0-3AC1-4837-A061-63014015ED83}"/>
            </a:ext>
          </a:extLst>
        </xdr:cNvPr>
        <xdr:cNvSpPr/>
      </xdr:nvSpPr>
      <xdr:spPr>
        <a:xfrm>
          <a:off x="10544735" y="896471"/>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3" name="吹き出し: 線 2">
          <a:extLst>
            <a:ext uri="{FF2B5EF4-FFF2-40B4-BE49-F238E27FC236}">
              <a16:creationId xmlns:a16="http://schemas.microsoft.com/office/drawing/2014/main" id="{EA7F56B7-4C1B-4FC7-A612-45E2EE852D12}"/>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425823</xdr:colOff>
      <xdr:row>3</xdr:row>
      <xdr:rowOff>246528</xdr:rowOff>
    </xdr:from>
    <xdr:to>
      <xdr:col>25</xdr:col>
      <xdr:colOff>268942</xdr:colOff>
      <xdr:row>5</xdr:row>
      <xdr:rowOff>22412</xdr:rowOff>
    </xdr:to>
    <xdr:sp macro="" textlink="">
      <xdr:nvSpPr>
        <xdr:cNvPr id="2" name="吹き出し: 線 1">
          <a:extLst>
            <a:ext uri="{FF2B5EF4-FFF2-40B4-BE49-F238E27FC236}">
              <a16:creationId xmlns:a16="http://schemas.microsoft.com/office/drawing/2014/main" id="{E1EE6064-1AE7-4FD5-AD93-98349F92D45B}"/>
            </a:ext>
          </a:extLst>
        </xdr:cNvPr>
        <xdr:cNvSpPr/>
      </xdr:nvSpPr>
      <xdr:spPr>
        <a:xfrm>
          <a:off x="10443882" y="930087"/>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20</xdr:col>
      <xdr:colOff>481853</xdr:colOff>
      <xdr:row>3</xdr:row>
      <xdr:rowOff>246529</xdr:rowOff>
    </xdr:from>
    <xdr:to>
      <xdr:col>25</xdr:col>
      <xdr:colOff>324972</xdr:colOff>
      <xdr:row>5</xdr:row>
      <xdr:rowOff>22413</xdr:rowOff>
    </xdr:to>
    <xdr:sp macro="" textlink="">
      <xdr:nvSpPr>
        <xdr:cNvPr id="2" name="吹き出し: 線 1">
          <a:extLst>
            <a:ext uri="{FF2B5EF4-FFF2-40B4-BE49-F238E27FC236}">
              <a16:creationId xmlns:a16="http://schemas.microsoft.com/office/drawing/2014/main" id="{A10E7696-B89A-46E3-8318-1EC243F2CAEB}"/>
            </a:ext>
          </a:extLst>
        </xdr:cNvPr>
        <xdr:cNvSpPr/>
      </xdr:nvSpPr>
      <xdr:spPr>
        <a:xfrm>
          <a:off x="10499912" y="93008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470647</xdr:colOff>
      <xdr:row>3</xdr:row>
      <xdr:rowOff>190500</xdr:rowOff>
    </xdr:from>
    <xdr:to>
      <xdr:col>25</xdr:col>
      <xdr:colOff>313766</xdr:colOff>
      <xdr:row>4</xdr:row>
      <xdr:rowOff>268942</xdr:rowOff>
    </xdr:to>
    <xdr:sp macro="" textlink="">
      <xdr:nvSpPr>
        <xdr:cNvPr id="2" name="吹き出し: 線 1">
          <a:extLst>
            <a:ext uri="{FF2B5EF4-FFF2-40B4-BE49-F238E27FC236}">
              <a16:creationId xmlns:a16="http://schemas.microsoft.com/office/drawing/2014/main" id="{A3E1BAA7-2907-4D26-8906-D39F3125D110}"/>
            </a:ext>
          </a:extLst>
        </xdr:cNvPr>
        <xdr:cNvSpPr/>
      </xdr:nvSpPr>
      <xdr:spPr>
        <a:xfrm>
          <a:off x="10488706" y="874059"/>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6910A293-54FF-4855-A3B2-860C521EE8B4}"/>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36DA9ACD-DA2A-4EDA-B066-8BD25CBBCCFF}"/>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4CA8D4D0-3374-4A46-A369-8298D1EE569B}"/>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1523DF62-965D-4489-BD96-B5F9682CF1BC}"/>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6D36864E-0153-43D5-BD20-957911DA370C}"/>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B87A83DC-04FE-41BD-8C02-12728A275371}"/>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3" name="吹き出し: 線 2">
          <a:extLst>
            <a:ext uri="{FF2B5EF4-FFF2-40B4-BE49-F238E27FC236}">
              <a16:creationId xmlns:a16="http://schemas.microsoft.com/office/drawing/2014/main" id="{B468CDA9-E639-4481-844E-9B3D78CBA3B9}"/>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3" name="吹き出し: 線 2">
          <a:extLst>
            <a:ext uri="{FF2B5EF4-FFF2-40B4-BE49-F238E27FC236}">
              <a16:creationId xmlns:a16="http://schemas.microsoft.com/office/drawing/2014/main" id="{061568CE-E5FB-45D7-8072-3BEF0115A5D5}"/>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3" name="吹き出し: 線 2">
          <a:extLst>
            <a:ext uri="{FF2B5EF4-FFF2-40B4-BE49-F238E27FC236}">
              <a16:creationId xmlns:a16="http://schemas.microsoft.com/office/drawing/2014/main" id="{D9C5BD94-FD98-4426-A411-ACB782B1FCAC}"/>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EA1CB233-3B74-4F92-B10D-E4240D189E15}"/>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57923EFB-0E01-4349-B109-D278D6B4FC98}"/>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0</xdr:colOff>
      <xdr:row>4</xdr:row>
      <xdr:rowOff>0</xdr:rowOff>
    </xdr:from>
    <xdr:to>
      <xdr:col>25</xdr:col>
      <xdr:colOff>481854</xdr:colOff>
      <xdr:row>5</xdr:row>
      <xdr:rowOff>78443</xdr:rowOff>
    </xdr:to>
    <xdr:sp macro="" textlink="">
      <xdr:nvSpPr>
        <xdr:cNvPr id="2" name="吹き出し: 線 1">
          <a:extLst>
            <a:ext uri="{FF2B5EF4-FFF2-40B4-BE49-F238E27FC236}">
              <a16:creationId xmlns:a16="http://schemas.microsoft.com/office/drawing/2014/main" id="{5AE5E24A-98BD-4995-A82E-25C3DA486377}"/>
            </a:ext>
          </a:extLst>
        </xdr:cNvPr>
        <xdr:cNvSpPr/>
      </xdr:nvSpPr>
      <xdr:spPr>
        <a:xfrm>
          <a:off x="10656794" y="986118"/>
          <a:ext cx="3036795" cy="381001"/>
        </a:xfrm>
        <a:prstGeom prst="borderCallout1">
          <a:avLst>
            <a:gd name="adj1" fmla="val 54044"/>
            <a:gd name="adj2" fmla="val -953"/>
            <a:gd name="adj3" fmla="val -158041"/>
            <a:gd name="adj4" fmla="val -24311"/>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tx1"/>
              </a:solidFill>
            </a:rPr>
            <a:t>日付選択ページのリンクです。</a:t>
          </a:r>
        </a:p>
      </xdr:txBody>
    </xdr:sp>
    <xdr:clientData/>
  </xdr:twoCellAnchor>
</xdr:wsDr>
</file>

<file path=xl/theme/theme1.xml><?xml version="1.0" encoding="utf-8"?>
<a:theme xmlns:a="http://schemas.openxmlformats.org/drawingml/2006/main" name="Office Theme">
  <a:themeElements>
    <a:clrScheme name="Monthly Calendar">
      <a:dk1>
        <a:sysClr val="windowText" lastClr="000000"/>
      </a:dk1>
      <a:lt1>
        <a:sysClr val="window" lastClr="FFFFFF"/>
      </a:lt1>
      <a:dk2>
        <a:srgbClr val="122A2D"/>
      </a:dk2>
      <a:lt2>
        <a:srgbClr val="FFF8F2"/>
      </a:lt2>
      <a:accent1>
        <a:srgbClr val="47A6B5"/>
      </a:accent1>
      <a:accent2>
        <a:srgbClr val="FB933B"/>
      </a:accent2>
      <a:accent3>
        <a:srgbClr val="EAC235"/>
      </a:accent3>
      <a:accent4>
        <a:srgbClr val="6BC081"/>
      </a:accent4>
      <a:accent5>
        <a:srgbClr val="E66F3F"/>
      </a:accent5>
      <a:accent6>
        <a:srgbClr val="8F6B7D"/>
      </a:accent6>
      <a:hlink>
        <a:srgbClr val="47A6B5"/>
      </a:hlink>
      <a:folHlink>
        <a:srgbClr val="8F6B7D"/>
      </a:folHlink>
    </a:clrScheme>
    <a:fontScheme name="123b">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6350" cmpd="sng">
          <a:noFill/>
        </a:ln>
      </a:spPr>
      <a:bodyPr vertOverflow="clip" horzOverflow="clip" wrap="square" rtlCol="0" anchor="t"/>
      <a:lstStyle>
        <a:defPPr>
          <a:defRPr sz="14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66EE7-E806-4420-9E57-4F0AD1530C13}">
  <sheetPr codeName="Sheet2"/>
  <dimension ref="A1:T40"/>
  <sheetViews>
    <sheetView zoomScale="85" zoomScaleNormal="85" workbookViewId="0">
      <selection activeCell="R4" sqref="R4:T16"/>
    </sheetView>
  </sheetViews>
  <sheetFormatPr defaultColWidth="7.44140625" defaultRowHeight="13.5"/>
  <cols>
    <col min="1" max="1" width="2.88671875" style="1" customWidth="1"/>
    <col min="2" max="2" width="13.6640625" style="1" customWidth="1"/>
    <col min="3" max="3" width="2.109375" style="1" customWidth="1"/>
    <col min="4" max="4" width="10.109375" style="1" customWidth="1"/>
    <col min="5" max="5" width="2.109375" style="1" customWidth="1"/>
    <col min="6" max="6" width="5.44140625" style="1" customWidth="1"/>
    <col min="7" max="8" width="3.6640625" style="1" customWidth="1"/>
    <col min="9" max="9" width="2.88671875" style="1" customWidth="1"/>
    <col min="10" max="10" width="13.6640625" style="1" customWidth="1"/>
    <col min="11" max="11" width="2.109375" style="1" customWidth="1"/>
    <col min="12" max="12" width="10.109375" style="1" customWidth="1"/>
    <col min="13" max="13" width="2.109375" style="1" customWidth="1"/>
    <col min="14" max="14" width="5.44140625" style="1" customWidth="1"/>
    <col min="15" max="16" width="3.6640625" style="1" customWidth="1"/>
    <col min="17" max="16384" width="7.44140625" style="1"/>
  </cols>
  <sheetData>
    <row r="1" spans="1:20" ht="15.75" customHeight="1">
      <c r="A1" s="35"/>
      <c r="B1" s="36"/>
      <c r="C1" s="36"/>
      <c r="D1" s="163" t="e">
        <f>+#REF!</f>
        <v>#REF!</v>
      </c>
      <c r="E1" s="151" t="s">
        <v>0</v>
      </c>
      <c r="F1" s="151" t="e">
        <f>+#REF!</f>
        <v>#REF!</v>
      </c>
      <c r="G1" s="161" t="e">
        <f>+#REF!</f>
        <v>#REF!</v>
      </c>
      <c r="H1" s="161" t="s">
        <v>1</v>
      </c>
      <c r="I1" s="159" t="e">
        <f>+#REF!</f>
        <v>#REF!</v>
      </c>
      <c r="J1" s="159"/>
      <c r="K1" s="151" t="s">
        <v>2</v>
      </c>
      <c r="L1" s="151"/>
      <c r="N1" s="151" t="s">
        <v>3</v>
      </c>
      <c r="O1" s="151"/>
      <c r="P1" s="151"/>
    </row>
    <row r="2" spans="1:20" ht="16.5" customHeight="1" thickBot="1">
      <c r="A2" s="36"/>
      <c r="B2" s="36"/>
      <c r="C2" s="36"/>
      <c r="D2" s="164"/>
      <c r="E2" s="152"/>
      <c r="F2" s="152"/>
      <c r="G2" s="162"/>
      <c r="H2" s="162"/>
      <c r="I2" s="160"/>
      <c r="J2" s="160"/>
      <c r="K2" s="152"/>
      <c r="L2" s="152"/>
      <c r="N2" s="152"/>
      <c r="O2" s="152"/>
      <c r="P2" s="152"/>
    </row>
    <row r="3" spans="1:20" ht="24" customHeight="1" thickTop="1" thickBot="1">
      <c r="A3" s="25"/>
      <c r="B3" s="24"/>
      <c r="C3" s="23" t="s">
        <v>4</v>
      </c>
      <c r="D3" s="20" t="s">
        <v>5</v>
      </c>
      <c r="E3" s="22" t="s">
        <v>6</v>
      </c>
      <c r="F3" s="21" t="s">
        <v>7</v>
      </c>
      <c r="G3" s="20" t="s">
        <v>8</v>
      </c>
      <c r="H3" s="19" t="s">
        <v>9</v>
      </c>
      <c r="I3" s="25"/>
      <c r="J3" s="24"/>
      <c r="K3" s="23" t="s">
        <v>4</v>
      </c>
      <c r="L3" s="20" t="s">
        <v>5</v>
      </c>
      <c r="M3" s="22" t="s">
        <v>6</v>
      </c>
      <c r="N3" s="21" t="s">
        <v>7</v>
      </c>
      <c r="O3" s="20" t="s">
        <v>8</v>
      </c>
      <c r="P3" s="19" t="s">
        <v>9</v>
      </c>
      <c r="R3" s="34" t="s">
        <v>10</v>
      </c>
      <c r="S3" s="33" t="s">
        <v>11</v>
      </c>
      <c r="T3" s="32" t="s">
        <v>12</v>
      </c>
    </row>
    <row r="4" spans="1:20" ht="24" customHeight="1">
      <c r="A4" s="153"/>
      <c r="B4" s="154"/>
      <c r="C4" s="8"/>
      <c r="D4" s="26"/>
      <c r="E4" s="18"/>
      <c r="F4" s="14"/>
      <c r="G4" s="13"/>
      <c r="H4" s="12"/>
      <c r="I4" s="153"/>
      <c r="J4" s="154"/>
      <c r="K4" s="8"/>
      <c r="L4" s="31"/>
      <c r="M4" s="18"/>
      <c r="N4" s="13"/>
      <c r="O4" s="13"/>
      <c r="P4" s="12"/>
      <c r="R4" s="1" t="s">
        <v>13</v>
      </c>
      <c r="S4" s="1" t="s">
        <v>14</v>
      </c>
      <c r="T4" s="1" t="s">
        <v>15</v>
      </c>
    </row>
    <row r="5" spans="1:20" ht="24" customHeight="1">
      <c r="A5" s="153"/>
      <c r="B5" s="154"/>
      <c r="C5" s="8"/>
      <c r="D5" s="30"/>
      <c r="E5" s="18"/>
      <c r="F5" s="14"/>
      <c r="G5" s="13"/>
      <c r="H5" s="12"/>
      <c r="I5" s="153"/>
      <c r="J5" s="154"/>
      <c r="K5" s="6"/>
      <c r="L5" s="6"/>
      <c r="M5" s="7"/>
      <c r="N5" s="10"/>
      <c r="O5" s="6"/>
      <c r="P5" s="5"/>
      <c r="R5" s="1" t="s">
        <v>16</v>
      </c>
      <c r="S5" s="1" t="s">
        <v>17</v>
      </c>
      <c r="T5" s="1" t="s">
        <v>18</v>
      </c>
    </row>
    <row r="6" spans="1:20" ht="24" customHeight="1" thickBot="1">
      <c r="A6" s="155"/>
      <c r="B6" s="156"/>
      <c r="C6" s="145"/>
      <c r="D6" s="6"/>
      <c r="E6" s="18"/>
      <c r="F6" s="13"/>
      <c r="G6" s="13"/>
      <c r="H6" s="12"/>
      <c r="I6" s="157"/>
      <c r="J6" s="158"/>
      <c r="K6" s="145"/>
      <c r="L6" s="13"/>
      <c r="M6" s="18"/>
      <c r="N6" s="14"/>
      <c r="O6" s="13"/>
      <c r="P6" s="12"/>
      <c r="R6" s="1" t="s">
        <v>19</v>
      </c>
      <c r="S6" s="1" t="s">
        <v>20</v>
      </c>
      <c r="T6" s="1" t="s">
        <v>21</v>
      </c>
    </row>
    <row r="7" spans="1:20" ht="24" customHeight="1" thickTop="1" thickBot="1">
      <c r="A7" s="25"/>
      <c r="B7" s="24"/>
      <c r="C7" s="23" t="s">
        <v>4</v>
      </c>
      <c r="D7" s="20" t="s">
        <v>5</v>
      </c>
      <c r="E7" s="22" t="s">
        <v>6</v>
      </c>
      <c r="F7" s="21" t="s">
        <v>7</v>
      </c>
      <c r="G7" s="20" t="s">
        <v>8</v>
      </c>
      <c r="H7" s="19" t="s">
        <v>9</v>
      </c>
      <c r="I7" s="25"/>
      <c r="J7" s="24"/>
      <c r="K7" s="23" t="s">
        <v>4</v>
      </c>
      <c r="L7" s="20" t="s">
        <v>5</v>
      </c>
      <c r="M7" s="22" t="s">
        <v>6</v>
      </c>
      <c r="N7" s="21" t="s">
        <v>7</v>
      </c>
      <c r="O7" s="20" t="s">
        <v>8</v>
      </c>
      <c r="P7" s="19" t="s">
        <v>9</v>
      </c>
      <c r="R7" s="1" t="s">
        <v>22</v>
      </c>
      <c r="S7" s="1" t="s">
        <v>23</v>
      </c>
      <c r="T7" s="1" t="s">
        <v>24</v>
      </c>
    </row>
    <row r="8" spans="1:20" ht="24" customHeight="1">
      <c r="A8" s="153"/>
      <c r="B8" s="154"/>
      <c r="C8" s="8"/>
      <c r="D8" s="26"/>
      <c r="E8" s="18"/>
      <c r="F8" s="13"/>
      <c r="G8" s="13"/>
      <c r="H8" s="12"/>
      <c r="I8" s="153"/>
      <c r="J8" s="154"/>
      <c r="K8" s="8"/>
      <c r="L8" s="26"/>
      <c r="M8" s="7"/>
      <c r="N8" s="6"/>
      <c r="O8" s="6"/>
      <c r="P8" s="5"/>
      <c r="R8" s="1" t="s">
        <v>25</v>
      </c>
      <c r="S8" s="1" t="s">
        <v>26</v>
      </c>
      <c r="T8" s="1" t="s">
        <v>27</v>
      </c>
    </row>
    <row r="9" spans="1:20" ht="24" customHeight="1">
      <c r="A9" s="153"/>
      <c r="B9" s="154"/>
      <c r="C9" s="8"/>
      <c r="D9" s="30"/>
      <c r="E9" s="18"/>
      <c r="F9" s="14"/>
      <c r="G9" s="13"/>
      <c r="H9" s="12"/>
      <c r="I9" s="153"/>
      <c r="J9" s="154"/>
      <c r="K9" s="8"/>
      <c r="L9" s="13"/>
      <c r="M9" s="18"/>
      <c r="N9" s="14"/>
      <c r="O9" s="13"/>
      <c r="P9" s="12"/>
      <c r="R9" s="1" t="s">
        <v>28</v>
      </c>
      <c r="S9" s="1" t="s">
        <v>29</v>
      </c>
      <c r="T9" s="1" t="s">
        <v>30</v>
      </c>
    </row>
    <row r="10" spans="1:20" ht="24" customHeight="1">
      <c r="A10" s="153"/>
      <c r="B10" s="154"/>
      <c r="C10" s="13"/>
      <c r="D10" s="6"/>
      <c r="E10" s="18"/>
      <c r="F10" s="14"/>
      <c r="G10" s="13"/>
      <c r="H10" s="12"/>
      <c r="I10" s="153"/>
      <c r="J10" s="154"/>
      <c r="K10" s="8"/>
      <c r="L10" s="6"/>
      <c r="M10" s="7"/>
      <c r="N10" s="10"/>
      <c r="O10" s="6"/>
      <c r="P10" s="12"/>
      <c r="R10" s="1" t="s">
        <v>31</v>
      </c>
      <c r="S10" s="1" t="s">
        <v>32</v>
      </c>
      <c r="T10" s="1" t="s">
        <v>33</v>
      </c>
    </row>
    <row r="11" spans="1:20" ht="24" customHeight="1" thickBot="1">
      <c r="A11" s="153"/>
      <c r="B11" s="154"/>
      <c r="C11" s="8"/>
      <c r="D11" s="13"/>
      <c r="E11" s="18"/>
      <c r="F11" s="14"/>
      <c r="G11" s="13"/>
      <c r="H11" s="12"/>
      <c r="I11" s="153"/>
      <c r="J11" s="154"/>
      <c r="K11" s="6"/>
      <c r="L11" s="6"/>
      <c r="M11" s="18"/>
      <c r="N11" s="14"/>
      <c r="O11" s="13"/>
      <c r="P11" s="12"/>
      <c r="R11" s="1" t="s">
        <v>34</v>
      </c>
      <c r="S11" s="1" t="s">
        <v>35</v>
      </c>
      <c r="T11" s="1" t="s">
        <v>36</v>
      </c>
    </row>
    <row r="12" spans="1:20" ht="24" customHeight="1" thickTop="1" thickBot="1">
      <c r="A12" s="25"/>
      <c r="B12" s="24"/>
      <c r="C12" s="23" t="s">
        <v>4</v>
      </c>
      <c r="D12" s="20" t="s">
        <v>5</v>
      </c>
      <c r="E12" s="22" t="s">
        <v>6</v>
      </c>
      <c r="F12" s="21" t="s">
        <v>7</v>
      </c>
      <c r="G12" s="20" t="s">
        <v>8</v>
      </c>
      <c r="H12" s="19" t="s">
        <v>9</v>
      </c>
      <c r="I12" s="25"/>
      <c r="J12" s="24"/>
      <c r="K12" s="23" t="s">
        <v>4</v>
      </c>
      <c r="L12" s="20" t="s">
        <v>5</v>
      </c>
      <c r="M12" s="22" t="s">
        <v>6</v>
      </c>
      <c r="N12" s="21" t="s">
        <v>7</v>
      </c>
      <c r="O12" s="20" t="s">
        <v>8</v>
      </c>
      <c r="P12" s="19" t="s">
        <v>9</v>
      </c>
      <c r="R12" s="1" t="s">
        <v>37</v>
      </c>
      <c r="T12" s="1" t="s">
        <v>38</v>
      </c>
    </row>
    <row r="13" spans="1:20" ht="24" customHeight="1">
      <c r="A13" s="153"/>
      <c r="B13" s="154"/>
      <c r="C13" s="8"/>
      <c r="D13" s="26"/>
      <c r="E13" s="7"/>
      <c r="F13" s="6"/>
      <c r="G13" s="6"/>
      <c r="H13" s="5"/>
      <c r="I13" s="153"/>
      <c r="J13" s="154"/>
      <c r="K13" s="8"/>
      <c r="L13" s="26"/>
      <c r="M13" s="7"/>
      <c r="N13" s="6"/>
      <c r="O13" s="6"/>
      <c r="P13" s="5"/>
      <c r="R13" s="1" t="s">
        <v>39</v>
      </c>
      <c r="S13" s="1" t="s">
        <v>40</v>
      </c>
    </row>
    <row r="14" spans="1:20" ht="24" customHeight="1">
      <c r="A14" s="153"/>
      <c r="B14" s="154"/>
      <c r="C14" s="145"/>
      <c r="D14" s="6"/>
      <c r="E14" s="18"/>
      <c r="F14" s="14"/>
      <c r="G14" s="13"/>
      <c r="H14" s="12"/>
      <c r="I14" s="153"/>
      <c r="J14" s="154"/>
      <c r="K14" s="8"/>
      <c r="L14" s="26"/>
      <c r="M14" s="18"/>
      <c r="N14" s="14"/>
      <c r="O14" s="13"/>
      <c r="P14" s="12"/>
      <c r="R14" s="1" t="s">
        <v>41</v>
      </c>
      <c r="S14" s="1" t="s">
        <v>42</v>
      </c>
    </row>
    <row r="15" spans="1:20" ht="24" customHeight="1">
      <c r="A15" s="153"/>
      <c r="B15" s="154"/>
      <c r="C15" s="8"/>
      <c r="D15" s="6"/>
      <c r="E15" s="18"/>
      <c r="F15" s="14"/>
      <c r="G15" s="13"/>
      <c r="H15" s="12"/>
      <c r="I15" s="153"/>
      <c r="J15" s="154"/>
      <c r="K15" s="8"/>
      <c r="L15" s="26"/>
      <c r="M15" s="18"/>
      <c r="N15" s="14"/>
      <c r="O15" s="13"/>
      <c r="P15" s="12"/>
      <c r="R15" s="1" t="s">
        <v>43</v>
      </c>
    </row>
    <row r="16" spans="1:20" ht="24" customHeight="1">
      <c r="A16" s="153"/>
      <c r="B16" s="154"/>
      <c r="C16" s="8"/>
      <c r="D16" s="28"/>
      <c r="E16" s="18"/>
      <c r="F16" s="14"/>
      <c r="G16" s="13"/>
      <c r="H16" s="12"/>
      <c r="I16" s="153"/>
      <c r="J16" s="154"/>
      <c r="K16" s="8"/>
      <c r="L16" s="26"/>
      <c r="M16" s="18"/>
      <c r="N16" s="14"/>
      <c r="O16" s="13"/>
      <c r="P16" s="12"/>
      <c r="R16" s="1" t="s">
        <v>44</v>
      </c>
    </row>
    <row r="17" spans="1:16" ht="24" customHeight="1">
      <c r="A17" s="153"/>
      <c r="B17" s="154"/>
      <c r="C17" s="8"/>
      <c r="D17" s="26"/>
      <c r="E17" s="18"/>
      <c r="F17" s="14"/>
      <c r="G17" s="13"/>
      <c r="H17" s="12"/>
      <c r="I17" s="153"/>
      <c r="J17" s="154"/>
      <c r="K17" s="8"/>
      <c r="L17" s="6"/>
      <c r="M17" s="7"/>
      <c r="N17" s="10"/>
      <c r="O17" s="6"/>
      <c r="P17" s="12"/>
    </row>
    <row r="18" spans="1:16" ht="24" customHeight="1" thickBot="1">
      <c r="A18" s="153"/>
      <c r="B18" s="154"/>
      <c r="C18" s="8"/>
      <c r="D18" s="26"/>
      <c r="E18" s="18"/>
      <c r="F18" s="14"/>
      <c r="G18" s="13"/>
      <c r="H18" s="12"/>
      <c r="I18" s="153"/>
      <c r="J18" s="154"/>
      <c r="K18" s="6"/>
      <c r="L18" s="6"/>
      <c r="M18" s="7"/>
      <c r="N18" s="10"/>
      <c r="O18" s="6"/>
      <c r="P18" s="12"/>
    </row>
    <row r="19" spans="1:16" ht="24" customHeight="1" thickTop="1" thickBot="1">
      <c r="A19" s="25"/>
      <c r="B19" s="24"/>
      <c r="C19" s="23" t="s">
        <v>4</v>
      </c>
      <c r="D19" s="20" t="s">
        <v>5</v>
      </c>
      <c r="E19" s="22" t="s">
        <v>6</v>
      </c>
      <c r="F19" s="21" t="s">
        <v>7</v>
      </c>
      <c r="G19" s="20" t="s">
        <v>8</v>
      </c>
      <c r="H19" s="19" t="s">
        <v>9</v>
      </c>
      <c r="I19" s="25"/>
      <c r="J19" s="24"/>
      <c r="K19" s="23" t="s">
        <v>4</v>
      </c>
      <c r="L19" s="20" t="s">
        <v>5</v>
      </c>
      <c r="M19" s="22" t="s">
        <v>6</v>
      </c>
      <c r="N19" s="21" t="s">
        <v>7</v>
      </c>
      <c r="O19" s="20" t="s">
        <v>8</v>
      </c>
      <c r="P19" s="19" t="s">
        <v>9</v>
      </c>
    </row>
    <row r="20" spans="1:16" ht="24" customHeight="1">
      <c r="A20" s="153"/>
      <c r="B20" s="154"/>
      <c r="C20" s="8"/>
      <c r="D20" s="26"/>
      <c r="E20" s="7"/>
      <c r="F20" s="6"/>
      <c r="G20" s="6"/>
      <c r="H20" s="9"/>
      <c r="I20" s="153"/>
      <c r="J20" s="154"/>
      <c r="K20" s="8"/>
      <c r="L20" s="26"/>
      <c r="M20" s="7"/>
      <c r="N20" s="6"/>
      <c r="O20" s="6"/>
      <c r="P20" s="5"/>
    </row>
    <row r="21" spans="1:16" ht="24" customHeight="1">
      <c r="A21" s="153"/>
      <c r="B21" s="154"/>
      <c r="C21" s="8"/>
      <c r="D21" s="26"/>
      <c r="E21" s="18"/>
      <c r="F21" s="14"/>
      <c r="G21" s="13"/>
      <c r="H21" s="12"/>
      <c r="I21" s="153"/>
      <c r="J21" s="154"/>
      <c r="K21" s="145"/>
      <c r="L21" s="6"/>
      <c r="M21" s="7"/>
      <c r="N21" s="10"/>
      <c r="O21" s="6"/>
      <c r="P21" s="12"/>
    </row>
    <row r="22" spans="1:16" ht="24" customHeight="1">
      <c r="A22" s="153"/>
      <c r="B22" s="154"/>
      <c r="C22" s="8"/>
      <c r="D22" s="6"/>
      <c r="E22" s="18"/>
      <c r="F22" s="14"/>
      <c r="G22" s="13"/>
      <c r="H22" s="12"/>
      <c r="I22" s="153"/>
      <c r="J22" s="154"/>
      <c r="K22" s="8"/>
      <c r="L22" s="6"/>
      <c r="M22" s="7"/>
      <c r="N22" s="10"/>
      <c r="O22" s="6"/>
      <c r="P22" s="12"/>
    </row>
    <row r="23" spans="1:16" ht="24" customHeight="1" thickBot="1">
      <c r="A23" s="153"/>
      <c r="B23" s="154"/>
      <c r="C23" s="8"/>
      <c r="D23" s="29"/>
      <c r="E23" s="7"/>
      <c r="F23" s="6"/>
      <c r="G23" s="6"/>
      <c r="H23" s="9"/>
      <c r="I23" s="153"/>
      <c r="J23" s="154"/>
      <c r="K23" s="8"/>
      <c r="L23" s="28"/>
      <c r="M23" s="7"/>
      <c r="N23" s="6"/>
      <c r="O23" s="6"/>
      <c r="P23" s="5"/>
    </row>
    <row r="24" spans="1:16" ht="24" customHeight="1" thickTop="1" thickBot="1">
      <c r="A24" s="25"/>
      <c r="B24" s="24"/>
      <c r="C24" s="23" t="s">
        <v>4</v>
      </c>
      <c r="D24" s="20" t="s">
        <v>5</v>
      </c>
      <c r="E24" s="22" t="s">
        <v>6</v>
      </c>
      <c r="F24" s="21" t="s">
        <v>7</v>
      </c>
      <c r="G24" s="20" t="s">
        <v>8</v>
      </c>
      <c r="H24" s="19" t="s">
        <v>9</v>
      </c>
      <c r="I24" s="25"/>
      <c r="J24" s="24"/>
      <c r="K24" s="23" t="s">
        <v>4</v>
      </c>
      <c r="L24" s="20" t="s">
        <v>5</v>
      </c>
      <c r="M24" s="22" t="s">
        <v>6</v>
      </c>
      <c r="N24" s="21" t="s">
        <v>7</v>
      </c>
      <c r="O24" s="20" t="s">
        <v>8</v>
      </c>
      <c r="P24" s="19" t="s">
        <v>9</v>
      </c>
    </row>
    <row r="25" spans="1:16" ht="24" customHeight="1">
      <c r="A25" s="153"/>
      <c r="B25" s="154"/>
      <c r="C25" s="8"/>
      <c r="D25" s="26"/>
      <c r="E25" s="18"/>
      <c r="F25" s="14"/>
      <c r="G25" s="13"/>
      <c r="H25" s="17"/>
      <c r="I25" s="153"/>
      <c r="J25" s="154"/>
      <c r="K25" s="8"/>
      <c r="L25" s="26"/>
      <c r="M25" s="18"/>
      <c r="N25" s="14"/>
      <c r="O25" s="13"/>
      <c r="P25" s="12"/>
    </row>
    <row r="26" spans="1:16" ht="24" customHeight="1">
      <c r="A26" s="153"/>
      <c r="B26" s="154"/>
      <c r="C26" s="13"/>
      <c r="D26" s="13"/>
      <c r="E26" s="18"/>
      <c r="F26" s="14"/>
      <c r="G26" s="13"/>
      <c r="H26" s="12"/>
      <c r="I26" s="153"/>
      <c r="J26" s="154"/>
      <c r="K26" s="145"/>
      <c r="L26" s="6"/>
      <c r="M26" s="7"/>
      <c r="N26" s="10"/>
      <c r="O26" s="6"/>
      <c r="P26" s="12"/>
    </row>
    <row r="27" spans="1:16" ht="24" customHeight="1">
      <c r="A27" s="153"/>
      <c r="B27" s="154"/>
      <c r="C27" s="13"/>
      <c r="D27" s="13"/>
      <c r="E27" s="18"/>
      <c r="F27" s="14"/>
      <c r="G27" s="13"/>
      <c r="H27" s="12"/>
      <c r="I27" s="153"/>
      <c r="J27" s="154"/>
      <c r="K27" s="145"/>
      <c r="L27" s="6"/>
      <c r="M27" s="7"/>
      <c r="N27" s="10"/>
      <c r="O27" s="6"/>
      <c r="P27" s="12"/>
    </row>
    <row r="28" spans="1:16" ht="24" customHeight="1">
      <c r="A28" s="153"/>
      <c r="B28" s="154"/>
      <c r="C28" s="8"/>
      <c r="D28" s="26"/>
      <c r="E28" s="18"/>
      <c r="F28" s="14"/>
      <c r="G28" s="13"/>
      <c r="H28" s="17"/>
      <c r="I28" s="153"/>
      <c r="J28" s="154"/>
      <c r="K28" s="8"/>
      <c r="L28" s="26"/>
      <c r="M28" s="18"/>
      <c r="N28" s="14"/>
      <c r="O28" s="13"/>
      <c r="P28" s="12"/>
    </row>
    <row r="29" spans="1:16" ht="24" customHeight="1" thickBot="1">
      <c r="A29" s="153"/>
      <c r="B29" s="154"/>
      <c r="C29" s="8"/>
      <c r="D29" s="26"/>
      <c r="E29" s="18"/>
      <c r="F29" s="14"/>
      <c r="G29" s="13"/>
      <c r="H29" s="17"/>
      <c r="I29" s="153"/>
      <c r="J29" s="154"/>
      <c r="K29" s="8"/>
      <c r="L29" s="26"/>
      <c r="M29" s="18"/>
      <c r="N29" s="14"/>
      <c r="O29" s="13"/>
      <c r="P29" s="12"/>
    </row>
    <row r="30" spans="1:16" ht="24" customHeight="1" thickTop="1" thickBot="1">
      <c r="A30" s="25"/>
      <c r="B30" s="27"/>
      <c r="C30" s="23" t="s">
        <v>4</v>
      </c>
      <c r="D30" s="20" t="s">
        <v>5</v>
      </c>
      <c r="E30" s="22" t="s">
        <v>6</v>
      </c>
      <c r="F30" s="21" t="s">
        <v>7</v>
      </c>
      <c r="G30" s="20" t="s">
        <v>8</v>
      </c>
      <c r="H30" s="19" t="s">
        <v>9</v>
      </c>
      <c r="I30" s="25"/>
      <c r="J30" s="24"/>
      <c r="K30" s="23" t="s">
        <v>4</v>
      </c>
      <c r="L30" s="20" t="s">
        <v>5</v>
      </c>
      <c r="M30" s="22" t="s">
        <v>6</v>
      </c>
      <c r="N30" s="21" t="s">
        <v>7</v>
      </c>
      <c r="O30" s="20" t="s">
        <v>8</v>
      </c>
      <c r="P30" s="19" t="s">
        <v>9</v>
      </c>
    </row>
    <row r="31" spans="1:16" ht="24" customHeight="1">
      <c r="A31" s="153"/>
      <c r="B31" s="154"/>
      <c r="C31" s="8"/>
      <c r="D31" s="26"/>
      <c r="E31" s="18"/>
      <c r="F31" s="14"/>
      <c r="G31" s="13"/>
      <c r="H31" s="17"/>
      <c r="I31" s="153"/>
      <c r="J31" s="154"/>
      <c r="K31" s="8"/>
      <c r="L31" s="26"/>
      <c r="M31" s="18"/>
      <c r="N31" s="14"/>
      <c r="O31" s="13"/>
      <c r="P31" s="12"/>
    </row>
    <row r="32" spans="1:16" ht="24" customHeight="1" thickBot="1">
      <c r="A32" s="153"/>
      <c r="B32" s="154"/>
      <c r="C32" s="8"/>
      <c r="D32" s="11"/>
      <c r="E32" s="18"/>
      <c r="F32" s="13"/>
      <c r="G32" s="13"/>
      <c r="H32" s="12"/>
      <c r="I32" s="153"/>
      <c r="J32" s="154"/>
      <c r="K32" s="8"/>
      <c r="L32" s="13"/>
      <c r="M32" s="18"/>
      <c r="N32" s="13"/>
      <c r="O32" s="13"/>
      <c r="P32" s="12"/>
    </row>
    <row r="33" spans="1:16" ht="24" customHeight="1" thickTop="1" thickBot="1">
      <c r="A33" s="25"/>
      <c r="B33" s="24"/>
      <c r="C33" s="23" t="s">
        <v>4</v>
      </c>
      <c r="D33" s="20" t="s">
        <v>5</v>
      </c>
      <c r="E33" s="22" t="s">
        <v>6</v>
      </c>
      <c r="F33" s="21" t="s">
        <v>7</v>
      </c>
      <c r="G33" s="20" t="s">
        <v>8</v>
      </c>
      <c r="H33" s="19" t="s">
        <v>9</v>
      </c>
      <c r="I33" s="25"/>
      <c r="J33" s="24"/>
      <c r="K33" s="23" t="s">
        <v>4</v>
      </c>
      <c r="L33" s="20" t="s">
        <v>5</v>
      </c>
      <c r="M33" s="22" t="s">
        <v>6</v>
      </c>
      <c r="N33" s="21" t="s">
        <v>7</v>
      </c>
      <c r="O33" s="20" t="s">
        <v>8</v>
      </c>
      <c r="P33" s="19" t="s">
        <v>9</v>
      </c>
    </row>
    <row r="34" spans="1:16" ht="24" customHeight="1">
      <c r="A34" s="153"/>
      <c r="B34" s="154"/>
      <c r="C34" s="8"/>
      <c r="D34" s="6"/>
      <c r="E34" s="18"/>
      <c r="F34" s="14"/>
      <c r="G34" s="13"/>
      <c r="H34" s="17"/>
      <c r="I34" s="153"/>
      <c r="J34" s="154"/>
      <c r="K34" s="16"/>
      <c r="L34" s="15"/>
      <c r="M34" s="7"/>
      <c r="N34" s="14"/>
      <c r="O34" s="13"/>
      <c r="P34" s="12"/>
    </row>
    <row r="35" spans="1:16" ht="24" customHeight="1">
      <c r="A35" s="153"/>
      <c r="B35" s="154"/>
      <c r="C35" s="8"/>
      <c r="D35" s="11"/>
      <c r="E35" s="7"/>
      <c r="F35" s="10"/>
      <c r="G35" s="6"/>
      <c r="H35" s="9"/>
      <c r="I35" s="153"/>
      <c r="J35" s="154"/>
      <c r="K35" s="8"/>
      <c r="L35" s="6"/>
      <c r="M35" s="7"/>
      <c r="N35" s="6"/>
      <c r="O35" s="6"/>
      <c r="P35" s="5"/>
    </row>
    <row r="36" spans="1:16">
      <c r="A36" s="167" t="s">
        <v>45</v>
      </c>
      <c r="B36" s="168"/>
      <c r="C36" s="104"/>
      <c r="D36" s="104"/>
      <c r="E36" s="104"/>
      <c r="F36" s="104"/>
      <c r="G36" s="104"/>
      <c r="H36" s="104"/>
      <c r="I36" s="104"/>
      <c r="J36" s="104"/>
      <c r="K36" s="104"/>
      <c r="L36" s="104"/>
      <c r="M36" s="104"/>
      <c r="N36" s="104"/>
      <c r="O36" s="104"/>
      <c r="P36" s="4"/>
    </row>
    <row r="37" spans="1:16">
      <c r="A37" s="165"/>
      <c r="B37" s="166"/>
      <c r="C37" s="103"/>
      <c r="D37" s="103"/>
      <c r="E37" s="103"/>
      <c r="F37" s="103"/>
      <c r="G37" s="103"/>
      <c r="H37" s="103"/>
      <c r="I37" s="103"/>
      <c r="J37" s="103"/>
      <c r="K37" s="103"/>
      <c r="L37" s="103"/>
      <c r="M37" s="103"/>
      <c r="N37" s="103"/>
      <c r="O37" s="103"/>
      <c r="P37" s="3"/>
    </row>
    <row r="38" spans="1:16">
      <c r="A38" s="165"/>
      <c r="B38" s="166"/>
      <c r="C38" s="103"/>
      <c r="D38" s="103"/>
      <c r="E38" s="103"/>
      <c r="F38" s="103"/>
      <c r="G38" s="103"/>
      <c r="H38" s="103"/>
      <c r="I38" s="103"/>
      <c r="J38" s="103"/>
      <c r="K38" s="103"/>
      <c r="L38" s="103"/>
      <c r="M38" s="103"/>
      <c r="N38" s="103"/>
      <c r="O38" s="103"/>
      <c r="P38" s="3"/>
    </row>
    <row r="39" spans="1:16" ht="14.25" thickBot="1">
      <c r="A39" s="149"/>
      <c r="B39" s="150"/>
      <c r="C39" s="105"/>
      <c r="D39" s="105"/>
      <c r="E39" s="105"/>
      <c r="F39" s="105"/>
      <c r="G39" s="105"/>
      <c r="H39" s="105"/>
      <c r="I39" s="105"/>
      <c r="J39" s="105"/>
      <c r="K39" s="105"/>
      <c r="L39" s="105"/>
      <c r="M39" s="105"/>
      <c r="N39" s="105"/>
      <c r="O39" s="105"/>
      <c r="P39" s="2"/>
    </row>
    <row r="40" spans="1:16" ht="14.25" thickTop="1"/>
  </sheetData>
  <customSheetViews>
    <customSheetView guid="{3CF0E251-629F-4893-9317-AA0080B3A4F9}" scale="85">
      <selection activeCell="U12" sqref="U12"/>
      <pageMargins left="0" right="0" top="0" bottom="0" header="0" footer="0"/>
      <pageSetup paperSize="9" orientation="portrait" r:id="rId1"/>
      <headerFooter alignWithMargins="0"/>
    </customSheetView>
  </customSheetViews>
  <mergeCells count="64">
    <mergeCell ref="A25:B25"/>
    <mergeCell ref="I25:J25"/>
    <mergeCell ref="A23:B23"/>
    <mergeCell ref="I23:J23"/>
    <mergeCell ref="A26:B26"/>
    <mergeCell ref="I26:J26"/>
    <mergeCell ref="A29:B29"/>
    <mergeCell ref="I29:J29"/>
    <mergeCell ref="A27:B27"/>
    <mergeCell ref="I27:J27"/>
    <mergeCell ref="A28:B28"/>
    <mergeCell ref="I28:J28"/>
    <mergeCell ref="A38:B38"/>
    <mergeCell ref="A32:B32"/>
    <mergeCell ref="I32:J32"/>
    <mergeCell ref="A31:B31"/>
    <mergeCell ref="I31:J31"/>
    <mergeCell ref="A35:B35"/>
    <mergeCell ref="A36:B36"/>
    <mergeCell ref="A34:B34"/>
    <mergeCell ref="I34:J34"/>
    <mergeCell ref="I35:J35"/>
    <mergeCell ref="A37:B37"/>
    <mergeCell ref="A22:B22"/>
    <mergeCell ref="I22:J22"/>
    <mergeCell ref="A15:B15"/>
    <mergeCell ref="I15:J15"/>
    <mergeCell ref="A18:B18"/>
    <mergeCell ref="I18:J18"/>
    <mergeCell ref="A16:B16"/>
    <mergeCell ref="I16:J16"/>
    <mergeCell ref="A21:B21"/>
    <mergeCell ref="I21:J21"/>
    <mergeCell ref="A20:B20"/>
    <mergeCell ref="I20:J20"/>
    <mergeCell ref="I17:J17"/>
    <mergeCell ref="I13:J13"/>
    <mergeCell ref="A14:B14"/>
    <mergeCell ref="I14:J14"/>
    <mergeCell ref="N1:P2"/>
    <mergeCell ref="A4:B4"/>
    <mergeCell ref="I4:J4"/>
    <mergeCell ref="I1:J2"/>
    <mergeCell ref="G1:G2"/>
    <mergeCell ref="H1:H2"/>
    <mergeCell ref="D1:D2"/>
    <mergeCell ref="E1:E2"/>
    <mergeCell ref="F1:F2"/>
    <mergeCell ref="A39:B39"/>
    <mergeCell ref="K1:L2"/>
    <mergeCell ref="A5:B5"/>
    <mergeCell ref="I5:J5"/>
    <mergeCell ref="A11:B11"/>
    <mergeCell ref="I11:J11"/>
    <mergeCell ref="A10:B10"/>
    <mergeCell ref="I10:J10"/>
    <mergeCell ref="A8:B8"/>
    <mergeCell ref="I8:J8"/>
    <mergeCell ref="A6:B6"/>
    <mergeCell ref="I6:J6"/>
    <mergeCell ref="A9:B9"/>
    <mergeCell ref="I9:J9"/>
    <mergeCell ref="A17:B17"/>
    <mergeCell ref="A13:B13"/>
  </mergeCells>
  <phoneticPr fontId="19"/>
  <pageMargins left="0.39" right="0.19" top="0.45" bottom="0.21" header="0.51200000000000001" footer="0.21"/>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B6853-C2BF-45C5-8607-84B74F637561}">
  <sheetPr codeName="Sheet10"/>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+年月日選択!C11</f>
        <v>7</v>
      </c>
      <c r="I1" s="189" t="s">
        <v>1</v>
      </c>
      <c r="J1" s="200">
        <f>+年月日選択!D11</f>
        <v>44537</v>
      </c>
      <c r="K1" s="101"/>
      <c r="L1" s="187" t="s">
        <v>2</v>
      </c>
      <c r="M1" s="187"/>
      <c r="N1" s="187" t="s">
        <v>3</v>
      </c>
      <c r="O1" s="187"/>
      <c r="P1" s="187"/>
      <c r="R1" s="174" t="s">
        <v>84</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110"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I9" sqref="I9:J9"/>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54339892-4285-4081-9FE9-B9B5D07F3D2D}"/>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2507-6B0B-435D-B457-14E11DC83AF4}">
  <sheetPr codeName="Sheet11"/>
  <dimension ref="A1:T40"/>
  <sheetViews>
    <sheetView tabSelected="1" topLeftCell="A20"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+年月日選択!C12</f>
        <v>8</v>
      </c>
      <c r="I1" s="189" t="s">
        <v>1</v>
      </c>
      <c r="J1" s="200">
        <f>+年月日選択!D12</f>
        <v>44538</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J3" sqref="J3"/>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0D0A27B2-E18A-4A22-A8CB-F9B219ED5680}"/>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F76FC-8D49-45AD-9176-CF53CB7F2666}">
  <sheetPr codeName="Sheet12"/>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t="s">
        <v>85</v>
      </c>
      <c r="B1" s="100"/>
      <c r="C1" s="101"/>
      <c r="D1" s="196">
        <f>+年月日選択!B2</f>
        <v>2021</v>
      </c>
      <c r="E1" s="189" t="s">
        <v>0</v>
      </c>
      <c r="F1" s="198">
        <f>+年月日選択!E2</f>
        <v>12</v>
      </c>
      <c r="G1" s="189" t="s">
        <v>82</v>
      </c>
      <c r="H1" s="198">
        <f>+年月日選択!C13</f>
        <v>9</v>
      </c>
      <c r="I1" s="189" t="s">
        <v>1</v>
      </c>
      <c r="J1" s="200">
        <f>+年月日選択!D13</f>
        <v>44539</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66"/>
      <c r="B26" s="67"/>
      <c r="C26" s="68" t="s">
        <v>4</v>
      </c>
      <c r="D26" s="69" t="s">
        <v>5</v>
      </c>
      <c r="E26" s="70" t="s">
        <v>6</v>
      </c>
      <c r="F26" s="71" t="s">
        <v>7</v>
      </c>
      <c r="G26" s="69" t="s">
        <v>8</v>
      </c>
      <c r="H26" s="72" t="s">
        <v>9</v>
      </c>
      <c r="I26" s="175"/>
      <c r="J26" s="176"/>
      <c r="K26" s="147"/>
      <c r="L26" s="85"/>
      <c r="M26" s="86"/>
      <c r="N26" s="87"/>
      <c r="O26" s="85"/>
      <c r="P26" s="82"/>
    </row>
    <row r="27" spans="1:16" ht="24" customHeight="1">
      <c r="A27" s="175"/>
      <c r="B27" s="176"/>
      <c r="C27" s="77"/>
      <c r="D27" s="78"/>
      <c r="E27" s="79"/>
      <c r="F27" s="80"/>
      <c r="G27" s="81"/>
      <c r="H27" s="9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5">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D916F869-CE37-40A1-BCDD-C5FFC3427FBF}"/>
  </hyperlinks>
  <pageMargins left="0.39370078740157483" right="0.19685039370078741" top="3.937007874015748E-2" bottom="0.19685039370078741" header="0.51181102362204722" footer="0.19685039370078741"/>
  <pageSetup paperSize="9" scale="90" orientation="portrait" r:id="rId2"/>
  <headerFooter alignWithMargins="0"/>
  <colBreaks count="1" manualBreakCount="1">
    <brk id="16"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3D1D5-9379-45D5-B271-623CC5981A4C}">
  <sheetPr codeName="Sheet13"/>
  <dimension ref="A1:T40"/>
  <sheetViews>
    <sheetView tabSelected="1" topLeftCell="A20"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+年月日選択!C14</f>
        <v>10</v>
      </c>
      <c r="I1" s="189" t="s">
        <v>1</v>
      </c>
      <c r="J1" s="200">
        <f>+年月日選択!D14</f>
        <v>44540</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J7" sqref="J7"/>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8EA1E50F-4A23-4077-9065-9721280F0681}"/>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53688-CBEB-4071-8810-F746FBF1B70F}">
  <sheetPr codeName="Sheet14"/>
  <dimension ref="A1:T40"/>
  <sheetViews>
    <sheetView tabSelected="1" topLeftCell="A27"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+年月日選択!C15</f>
        <v>11</v>
      </c>
      <c r="I1" s="189" t="s">
        <v>1</v>
      </c>
      <c r="J1" s="200">
        <f>+年月日選択!D15</f>
        <v>44541</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110"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78"/>
      <c r="E22" s="79"/>
      <c r="F22" s="80"/>
      <c r="G22" s="81"/>
      <c r="H22" s="82"/>
      <c r="I22" s="175"/>
      <c r="J22" s="176"/>
      <c r="K22" s="77"/>
      <c r="L22" s="85"/>
      <c r="M22" s="86"/>
      <c r="N22" s="87"/>
      <c r="O22" s="85"/>
      <c r="P22" s="82"/>
    </row>
    <row r="23" spans="1:16" ht="24" customHeight="1">
      <c r="A23" s="175"/>
      <c r="B23" s="176"/>
      <c r="C23" s="77"/>
      <c r="D23" s="78"/>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95983C8A-C122-4E39-9EC8-6DF002ABBC89}"/>
  </hyperlinks>
  <pageMargins left="0.39370078740157483" right="0.19685039370078741" top="3.937007874015748E-2" bottom="0.19685039370078741" header="0.51181102362204722" footer="0.19685039370078741"/>
  <pageSetup paperSize="9" scale="90" orientation="portrait" r:id="rId2"/>
  <headerFooter alignWithMargins="0"/>
  <colBreaks count="1" manualBreakCount="1">
    <brk id="16" max="1048575" man="1"/>
  </col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928F-E683-435F-873F-FD539381F5B1}">
  <sheetPr codeName="Sheet15"/>
  <dimension ref="A1:T40"/>
  <sheetViews>
    <sheetView tabSelected="1" topLeftCell="A24"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+年月日選択!C16</f>
        <v>12</v>
      </c>
      <c r="I1" s="189" t="s">
        <v>1</v>
      </c>
      <c r="J1" s="200">
        <f>+年月日選択!D16</f>
        <v>44542</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112"/>
      <c r="E5" s="79"/>
      <c r="F5" s="80"/>
      <c r="G5" s="81"/>
      <c r="H5" s="82"/>
      <c r="I5" s="175" t="s">
        <v>120</v>
      </c>
      <c r="J5" s="176"/>
      <c r="K5" s="85"/>
      <c r="L5" s="85"/>
      <c r="M5" s="86"/>
      <c r="N5" s="87"/>
      <c r="O5" s="85"/>
      <c r="P5" s="88"/>
      <c r="R5" s="73" t="s">
        <v>100</v>
      </c>
      <c r="S5" s="73" t="s">
        <v>110</v>
      </c>
      <c r="T5" s="73" t="s">
        <v>120</v>
      </c>
    </row>
    <row r="6" spans="1:20" ht="24" customHeight="1">
      <c r="A6" s="183" t="s">
        <v>116</v>
      </c>
      <c r="B6" s="184"/>
      <c r="C6" s="147"/>
      <c r="D6" s="111"/>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c r="A23" s="175"/>
      <c r="B23" s="176"/>
      <c r="C23" s="77"/>
      <c r="D23" s="91"/>
      <c r="E23" s="86"/>
      <c r="F23" s="85"/>
      <c r="G23" s="85"/>
      <c r="H23" s="90"/>
      <c r="I23" s="175"/>
      <c r="J23" s="176"/>
      <c r="K23" s="77"/>
      <c r="L23" s="89"/>
      <c r="M23" s="86"/>
      <c r="N23" s="85"/>
      <c r="O23" s="85"/>
      <c r="P23" s="88"/>
    </row>
    <row r="24" spans="1:16" ht="24" customHeigh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I10" sqref="I10:J10"/>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101C5361-8B87-4618-BC82-79F42BD6DC70}"/>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B0E23-C74F-46D8-B806-1A960B05B70F}">
  <sheetPr codeName="Sheet16"/>
  <dimension ref="A1:T40"/>
  <sheetViews>
    <sheetView tabSelected="1" topLeftCell="A24"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+年月日選択!C17</f>
        <v>13</v>
      </c>
      <c r="I1" s="189" t="s">
        <v>1</v>
      </c>
      <c r="J1" s="200">
        <f>+年月日選択!D17</f>
        <v>44543</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66" t="s">
        <v>138</v>
      </c>
      <c r="J9" s="67"/>
      <c r="K9" s="68" t="s">
        <v>4</v>
      </c>
      <c r="L9" s="69" t="s">
        <v>145</v>
      </c>
      <c r="M9" s="70" t="s">
        <v>6</v>
      </c>
      <c r="N9" s="71" t="s">
        <v>7</v>
      </c>
      <c r="O9" s="69" t="s">
        <v>8</v>
      </c>
      <c r="P9" s="72" t="s">
        <v>9</v>
      </c>
      <c r="R9" s="73" t="s">
        <v>104</v>
      </c>
      <c r="S9" s="73" t="s">
        <v>114</v>
      </c>
      <c r="T9" s="73" t="s">
        <v>124</v>
      </c>
    </row>
    <row r="10" spans="1:20" ht="24" customHeight="1">
      <c r="A10" s="175"/>
      <c r="B10" s="176"/>
      <c r="C10" s="81"/>
      <c r="D10" s="85"/>
      <c r="E10" s="79"/>
      <c r="F10" s="80"/>
      <c r="G10" s="81"/>
      <c r="H10" s="82"/>
      <c r="I10" s="175" t="s">
        <v>118</v>
      </c>
      <c r="J10" s="176"/>
      <c r="K10" s="77"/>
      <c r="L10" s="78"/>
      <c r="M10" s="86"/>
      <c r="N10" s="85"/>
      <c r="O10" s="85"/>
      <c r="P10" s="88"/>
      <c r="R10" s="73" t="s">
        <v>105</v>
      </c>
      <c r="S10" s="73" t="s">
        <v>115</v>
      </c>
    </row>
    <row r="11" spans="1:20" ht="24" customHeigh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thickBot="1">
      <c r="A20" s="206" t="s">
        <v>134</v>
      </c>
      <c r="B20" s="207"/>
      <c r="C20" s="77"/>
      <c r="D20" s="78" t="s">
        <v>146</v>
      </c>
      <c r="E20" s="86"/>
      <c r="F20" s="85"/>
      <c r="G20" s="85"/>
      <c r="H20" s="90"/>
      <c r="I20" s="175" t="s">
        <v>124</v>
      </c>
      <c r="J20" s="176"/>
      <c r="K20" s="77"/>
      <c r="L20" s="78" t="s">
        <v>148</v>
      </c>
      <c r="M20" s="86"/>
      <c r="N20" s="85"/>
      <c r="O20" s="85"/>
      <c r="P20" s="88"/>
    </row>
    <row r="21" spans="1:16" ht="24" customHeight="1" thickTop="1" thickBot="1">
      <c r="A21" s="206"/>
      <c r="B21" s="207"/>
      <c r="C21" s="77"/>
      <c r="D21" s="78"/>
      <c r="E21" s="79"/>
      <c r="F21" s="80"/>
      <c r="G21" s="81"/>
      <c r="H21" s="82"/>
      <c r="I21" s="114" t="s">
        <v>140</v>
      </c>
      <c r="J21" s="115"/>
      <c r="K21" s="116" t="s">
        <v>4</v>
      </c>
      <c r="L21" s="117" t="s">
        <v>149</v>
      </c>
      <c r="M21" s="118" t="s">
        <v>6</v>
      </c>
      <c r="N21" s="119" t="s">
        <v>7</v>
      </c>
      <c r="O21" s="117" t="s">
        <v>8</v>
      </c>
      <c r="P21" s="120" t="s">
        <v>9</v>
      </c>
    </row>
    <row r="22" spans="1:16" ht="24" customHeight="1">
      <c r="A22" s="175"/>
      <c r="B22" s="176"/>
      <c r="C22" s="77"/>
      <c r="D22" s="85"/>
      <c r="E22" s="79"/>
      <c r="F22" s="80"/>
      <c r="G22" s="81"/>
      <c r="H22" s="82"/>
      <c r="I22" s="204"/>
      <c r="J22" s="205"/>
      <c r="K22" s="77"/>
      <c r="L22" s="121"/>
      <c r="M22" s="86"/>
      <c r="N22" s="122"/>
      <c r="O22" s="85"/>
      <c r="P22" s="123"/>
    </row>
    <row r="23" spans="1:16" ht="24" customHeight="1">
      <c r="A23" s="175"/>
      <c r="B23" s="176"/>
      <c r="C23" s="77"/>
      <c r="D23" s="91"/>
      <c r="E23" s="86"/>
      <c r="F23" s="85"/>
      <c r="G23" s="85"/>
      <c r="H23" s="90"/>
      <c r="I23" s="175"/>
      <c r="J23" s="176"/>
      <c r="K23" s="77"/>
      <c r="L23" s="89"/>
      <c r="M23" s="86"/>
      <c r="N23" s="85"/>
      <c r="O23" s="85"/>
      <c r="P23" s="88"/>
    </row>
    <row r="24" spans="1:16" ht="24" customHeigh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t="s">
        <v>86</v>
      </c>
      <c r="E31" s="79"/>
      <c r="F31" s="80"/>
      <c r="G31" s="81"/>
      <c r="H31" s="92"/>
      <c r="I31" s="175"/>
      <c r="J31" s="176"/>
      <c r="K31" s="77"/>
      <c r="L31" s="78"/>
      <c r="M31" s="79"/>
      <c r="N31" s="80"/>
      <c r="O31" s="81"/>
      <c r="P31" s="82"/>
    </row>
    <row r="32" spans="1:16" ht="24" customHeight="1">
      <c r="A32" s="175"/>
      <c r="B32" s="176"/>
      <c r="C32" s="77"/>
      <c r="D32" s="94"/>
      <c r="E32" s="79"/>
      <c r="F32" s="81"/>
      <c r="G32" s="81"/>
      <c r="H32" s="82"/>
      <c r="I32" s="175"/>
      <c r="J32" s="176"/>
      <c r="K32" s="77"/>
      <c r="L32" s="113"/>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4">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0E692C3E-F625-4D16-8492-9B34223CE43D}"/>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AB9F4-1815-4C0D-9CBC-E54B46D1C8DB}">
  <sheetPr codeName="Sheet17"/>
  <dimension ref="A1:T40"/>
  <sheetViews>
    <sheetView tabSelected="1" topLeftCell="A20"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+年月日選択!C18</f>
        <v>14</v>
      </c>
      <c r="I1" s="189" t="s">
        <v>1</v>
      </c>
      <c r="J1" s="200">
        <f>+年月日選択!D18</f>
        <v>44544</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208" t="s">
        <v>120</v>
      </c>
      <c r="J5" s="209"/>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208" t="s">
        <v>134</v>
      </c>
      <c r="B20" s="209"/>
      <c r="C20" s="124"/>
      <c r="D20" s="125" t="s">
        <v>146</v>
      </c>
      <c r="E20" s="126"/>
      <c r="F20" s="127"/>
      <c r="G20" s="127"/>
      <c r="H20" s="128"/>
      <c r="I20" s="208" t="s">
        <v>124</v>
      </c>
      <c r="J20" s="209"/>
      <c r="K20" s="77"/>
      <c r="L20" s="78" t="s">
        <v>148</v>
      </c>
      <c r="M20" s="86"/>
      <c r="N20" s="85"/>
      <c r="O20" s="85"/>
      <c r="P20" s="88"/>
    </row>
    <row r="21" spans="1:16" ht="24" customHeight="1">
      <c r="A21" s="208"/>
      <c r="B21" s="209"/>
      <c r="C21" s="124"/>
      <c r="D21" s="125"/>
      <c r="E21" s="129"/>
      <c r="F21" s="130"/>
      <c r="G21" s="131"/>
      <c r="H21" s="132"/>
      <c r="I21" s="208" t="s">
        <v>140</v>
      </c>
      <c r="J21" s="209"/>
      <c r="K21" s="147"/>
      <c r="L21" s="85" t="s">
        <v>149</v>
      </c>
      <c r="M21" s="86"/>
      <c r="N21" s="87"/>
      <c r="O21" s="85"/>
      <c r="P21" s="82"/>
    </row>
    <row r="22" spans="1:16" ht="24" customHeight="1">
      <c r="A22" s="210"/>
      <c r="B22" s="211"/>
      <c r="C22" s="124"/>
      <c r="D22" s="127"/>
      <c r="E22" s="129"/>
      <c r="F22" s="130"/>
      <c r="G22" s="131"/>
      <c r="H22" s="132"/>
      <c r="I22" s="208"/>
      <c r="J22" s="209"/>
      <c r="K22" s="77"/>
      <c r="L22" s="85"/>
      <c r="M22" s="86"/>
      <c r="N22" s="87"/>
      <c r="O22" s="85"/>
      <c r="P22" s="82"/>
    </row>
    <row r="23" spans="1:16" ht="24" customHeight="1" thickBot="1">
      <c r="A23" s="208"/>
      <c r="B23" s="209"/>
      <c r="C23" s="124"/>
      <c r="D23" s="133"/>
      <c r="E23" s="126"/>
      <c r="F23" s="127"/>
      <c r="G23" s="127"/>
      <c r="H23" s="128"/>
      <c r="I23" s="208"/>
      <c r="J23" s="209"/>
      <c r="K23" s="77"/>
      <c r="L23" s="89"/>
      <c r="M23" s="86"/>
      <c r="N23" s="85"/>
      <c r="O23" s="85"/>
      <c r="P23" s="88"/>
    </row>
    <row r="24" spans="1:16" ht="24" customHeight="1" thickTop="1" thickBot="1">
      <c r="A24" s="134" t="s">
        <v>105</v>
      </c>
      <c r="B24" s="110" t="s">
        <v>132</v>
      </c>
      <c r="C24" s="135" t="s">
        <v>4</v>
      </c>
      <c r="D24" s="136" t="s">
        <v>5</v>
      </c>
      <c r="E24" s="137" t="s">
        <v>6</v>
      </c>
      <c r="F24" s="138" t="s">
        <v>7</v>
      </c>
      <c r="G24" s="136" t="s">
        <v>8</v>
      </c>
      <c r="H24" s="139" t="s">
        <v>9</v>
      </c>
      <c r="I24" s="134" t="s">
        <v>106</v>
      </c>
      <c r="J24" s="110"/>
      <c r="K24" s="68" t="s">
        <v>4</v>
      </c>
      <c r="L24" s="69" t="s">
        <v>5</v>
      </c>
      <c r="M24" s="70" t="s">
        <v>6</v>
      </c>
      <c r="N24" s="71" t="s">
        <v>7</v>
      </c>
      <c r="O24" s="69" t="s">
        <v>8</v>
      </c>
      <c r="P24" s="72" t="s">
        <v>9</v>
      </c>
    </row>
    <row r="25" spans="1:16" ht="24" customHeight="1">
      <c r="A25" s="208" t="s">
        <v>135</v>
      </c>
      <c r="B25" s="209"/>
      <c r="C25" s="124"/>
      <c r="D25" s="125" t="s">
        <v>147</v>
      </c>
      <c r="E25" s="129"/>
      <c r="F25" s="130"/>
      <c r="G25" s="131"/>
      <c r="H25" s="140"/>
      <c r="I25" s="208"/>
      <c r="J25" s="209"/>
      <c r="K25" s="77"/>
      <c r="L25" s="78"/>
      <c r="M25" s="79"/>
      <c r="N25" s="80"/>
      <c r="O25" s="81"/>
      <c r="P25" s="82"/>
    </row>
    <row r="26" spans="1:16" ht="24" customHeight="1">
      <c r="A26" s="208"/>
      <c r="B26" s="209"/>
      <c r="C26" s="131"/>
      <c r="D26" s="131"/>
      <c r="E26" s="129"/>
      <c r="F26" s="130"/>
      <c r="G26" s="131"/>
      <c r="H26" s="132"/>
      <c r="I26" s="208"/>
      <c r="J26" s="209"/>
      <c r="K26" s="147"/>
      <c r="L26" s="85"/>
      <c r="M26" s="86"/>
      <c r="N26" s="87"/>
      <c r="O26" s="85"/>
      <c r="P26" s="82"/>
    </row>
    <row r="27" spans="1:16" ht="24" customHeight="1">
      <c r="A27" s="208"/>
      <c r="B27" s="209"/>
      <c r="C27" s="131"/>
      <c r="D27" s="131"/>
      <c r="E27" s="129"/>
      <c r="F27" s="130"/>
      <c r="G27" s="131"/>
      <c r="H27" s="132"/>
      <c r="I27" s="208"/>
      <c r="J27" s="209"/>
      <c r="K27" s="147"/>
      <c r="L27" s="85"/>
      <c r="M27" s="86"/>
      <c r="N27" s="87"/>
      <c r="O27" s="85"/>
      <c r="P27" s="82"/>
    </row>
    <row r="28" spans="1:16" ht="24" customHeight="1">
      <c r="A28" s="208"/>
      <c r="B28" s="209"/>
      <c r="C28" s="124"/>
      <c r="D28" s="125"/>
      <c r="E28" s="129"/>
      <c r="F28" s="130"/>
      <c r="G28" s="131"/>
      <c r="H28" s="140"/>
      <c r="I28" s="208"/>
      <c r="J28" s="209"/>
      <c r="K28" s="77"/>
      <c r="L28" s="78"/>
      <c r="M28" s="79"/>
      <c r="N28" s="80"/>
      <c r="O28" s="81"/>
      <c r="P28" s="82"/>
    </row>
    <row r="29" spans="1:16" ht="24" customHeight="1" thickBot="1">
      <c r="A29" s="208"/>
      <c r="B29" s="209"/>
      <c r="C29" s="124"/>
      <c r="D29" s="125"/>
      <c r="E29" s="129"/>
      <c r="F29" s="130"/>
      <c r="G29" s="131"/>
      <c r="H29" s="140"/>
      <c r="I29" s="208"/>
      <c r="J29" s="209"/>
      <c r="K29" s="77"/>
      <c r="L29" s="78"/>
      <c r="M29" s="79"/>
      <c r="N29" s="80"/>
      <c r="O29" s="81"/>
      <c r="P29" s="82"/>
    </row>
    <row r="30" spans="1:16" ht="24" customHeight="1" thickTop="1" thickBot="1">
      <c r="A30" s="134"/>
      <c r="B30" s="141"/>
      <c r="C30" s="135" t="s">
        <v>4</v>
      </c>
      <c r="D30" s="136" t="s">
        <v>5</v>
      </c>
      <c r="E30" s="137" t="s">
        <v>6</v>
      </c>
      <c r="F30" s="138" t="s">
        <v>87</v>
      </c>
      <c r="G30" s="136" t="s">
        <v>8</v>
      </c>
      <c r="H30" s="139" t="s">
        <v>9</v>
      </c>
      <c r="I30" s="134"/>
      <c r="J30" s="110"/>
      <c r="K30" s="68" t="s">
        <v>4</v>
      </c>
      <c r="L30" s="69" t="s">
        <v>5</v>
      </c>
      <c r="M30" s="70" t="s">
        <v>6</v>
      </c>
      <c r="N30" s="71" t="s">
        <v>7</v>
      </c>
      <c r="O30" s="69" t="s">
        <v>8</v>
      </c>
      <c r="P30" s="72" t="s">
        <v>9</v>
      </c>
    </row>
    <row r="31" spans="1:16" ht="24" customHeight="1">
      <c r="A31" s="208"/>
      <c r="B31" s="209"/>
      <c r="C31" s="124"/>
      <c r="D31" s="125"/>
      <c r="E31" s="129"/>
      <c r="F31" s="130"/>
      <c r="G31" s="131"/>
      <c r="H31" s="140"/>
      <c r="I31" s="208"/>
      <c r="J31" s="209"/>
      <c r="K31" s="77"/>
      <c r="L31" s="78"/>
      <c r="M31" s="79"/>
      <c r="N31" s="80" t="s">
        <v>85</v>
      </c>
      <c r="O31" s="81"/>
      <c r="P31" s="82"/>
    </row>
    <row r="32" spans="1:16" ht="24" customHeight="1" thickBot="1">
      <c r="A32" s="208"/>
      <c r="B32" s="209"/>
      <c r="C32" s="124"/>
      <c r="D32" s="142"/>
      <c r="E32" s="129"/>
      <c r="F32" s="131"/>
      <c r="G32" s="131"/>
      <c r="H32" s="132"/>
      <c r="I32" s="208"/>
      <c r="J32" s="209"/>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t="s">
        <v>85</v>
      </c>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D79874B1-6EE2-4545-9301-5DAA57080FB0}"/>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83191-8750-4E19-AA2A-A08F20EEB899}">
  <sheetPr codeName="Sheet18"/>
  <dimension ref="A1:T40"/>
  <sheetViews>
    <sheetView tabSelected="1" topLeftCell="A24"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+年月日選択!C19</f>
        <v>15</v>
      </c>
      <c r="I1" s="189" t="s">
        <v>1</v>
      </c>
      <c r="J1" s="200">
        <f>+年月日選択!D19</f>
        <v>44545</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thickBot="1">
      <c r="A4" s="208" t="s">
        <v>109</v>
      </c>
      <c r="B4" s="209"/>
      <c r="C4" s="124"/>
      <c r="D4" s="125" t="s">
        <v>141</v>
      </c>
      <c r="E4" s="79"/>
      <c r="F4" s="80"/>
      <c r="G4" s="81"/>
      <c r="H4" s="82"/>
      <c r="I4" s="175" t="s">
        <v>119</v>
      </c>
      <c r="J4" s="176"/>
      <c r="K4" s="77"/>
      <c r="L4" s="83" t="s">
        <v>143</v>
      </c>
      <c r="M4" s="79"/>
      <c r="N4" s="81"/>
      <c r="O4" s="81"/>
      <c r="P4" s="82"/>
      <c r="R4" s="73" t="s">
        <v>99</v>
      </c>
      <c r="S4" s="73" t="s">
        <v>109</v>
      </c>
      <c r="T4" s="73" t="s">
        <v>119</v>
      </c>
    </row>
    <row r="5" spans="1:20" ht="24" customHeight="1" thickBot="1">
      <c r="A5" s="208" t="s">
        <v>110</v>
      </c>
      <c r="B5" s="209"/>
      <c r="C5" s="124"/>
      <c r="D5" s="67"/>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67"/>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208"/>
      <c r="B10" s="209"/>
      <c r="C10" s="131"/>
      <c r="D10" s="127"/>
      <c r="E10" s="79"/>
      <c r="F10" s="80"/>
      <c r="G10" s="81"/>
      <c r="H10" s="82"/>
      <c r="I10" s="175" t="s">
        <v>118</v>
      </c>
      <c r="J10" s="176"/>
      <c r="K10" s="77"/>
      <c r="L10" s="85"/>
      <c r="M10" s="86"/>
      <c r="N10" s="87"/>
      <c r="O10" s="85"/>
      <c r="P10" s="82"/>
      <c r="R10" s="73" t="s">
        <v>105</v>
      </c>
      <c r="S10" s="73" t="s">
        <v>115</v>
      </c>
    </row>
    <row r="11" spans="1:20" ht="24" customHeight="1" thickBot="1">
      <c r="A11" s="208"/>
      <c r="B11" s="209"/>
      <c r="C11" s="124"/>
      <c r="D11" s="13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210" t="s">
        <v>112</v>
      </c>
      <c r="B13" s="211"/>
      <c r="C13" s="77"/>
      <c r="D13" s="78" t="s">
        <v>142</v>
      </c>
      <c r="E13" s="86"/>
      <c r="F13" s="85"/>
      <c r="G13" s="85"/>
      <c r="H13" s="88"/>
      <c r="I13" s="175" t="s">
        <v>123</v>
      </c>
      <c r="J13" s="176"/>
      <c r="K13" s="77"/>
      <c r="L13" s="78" t="s">
        <v>144</v>
      </c>
      <c r="M13" s="86"/>
      <c r="N13" s="85"/>
      <c r="O13" s="85"/>
      <c r="P13" s="88"/>
      <c r="S13" s="73" t="s">
        <v>118</v>
      </c>
    </row>
    <row r="14" spans="1:20" ht="24" customHeight="1">
      <c r="A14" s="210" t="s">
        <v>113</v>
      </c>
      <c r="B14" s="211"/>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208"/>
      <c r="J34" s="209"/>
      <c r="K34" s="95"/>
      <c r="L34" s="96"/>
      <c r="M34" s="86"/>
      <c r="N34" s="80"/>
      <c r="O34" s="81"/>
      <c r="P34" s="82"/>
    </row>
    <row r="35" spans="1:16" ht="24" customHeight="1">
      <c r="A35" s="175"/>
      <c r="B35" s="176"/>
      <c r="C35" s="77"/>
      <c r="D35" s="94"/>
      <c r="E35" s="86"/>
      <c r="F35" s="87"/>
      <c r="G35" s="85"/>
      <c r="H35" s="90"/>
      <c r="I35" s="208"/>
      <c r="J35" s="209"/>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817F857E-19ED-42E7-ADCB-A31F5EB59D37}"/>
  </hyperlinks>
  <pageMargins left="0.39370078740157483" right="0.19685039370078741" top="3.937007874015748E-2" bottom="3.937007874015748E-2" header="0.51181102362204722" footer="0.19685039370078741"/>
  <pageSetup paperSize="9" scale="90" orientation="portrait" r:id="rId2"/>
  <headerFooter alignWithMargins="0"/>
  <colBreaks count="1" manualBreakCount="1">
    <brk id="16" max="1048575" man="1"/>
  </col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7FEE7-30D4-46C6-B7CE-43E260A2295D}">
  <sheetPr codeName="Sheet19"/>
  <dimension ref="A1:T40"/>
  <sheetViews>
    <sheetView tabSelected="1" topLeftCell="A20"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+年月日選択!C20</f>
        <v>16</v>
      </c>
      <c r="I1" s="189" t="s">
        <v>1</v>
      </c>
      <c r="J1" s="200">
        <f>+年月日選択!D20</f>
        <v>44546</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c r="A23" s="175"/>
      <c r="B23" s="176"/>
      <c r="C23" s="77"/>
      <c r="D23" s="91"/>
      <c r="E23" s="86"/>
      <c r="F23" s="85"/>
      <c r="G23" s="85"/>
      <c r="H23" s="90"/>
      <c r="I23" s="175"/>
      <c r="J23" s="176"/>
      <c r="K23" s="77"/>
      <c r="L23" s="89"/>
      <c r="M23" s="86"/>
      <c r="N23" s="85"/>
      <c r="O23" s="85"/>
      <c r="P23" s="88"/>
    </row>
    <row r="24" spans="1:16" ht="24" customHeigh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210"/>
      <c r="J25" s="211"/>
      <c r="K25" s="77"/>
      <c r="L25" s="78"/>
      <c r="M25" s="79"/>
      <c r="N25" s="80"/>
      <c r="O25" s="81"/>
      <c r="P25" s="82"/>
    </row>
    <row r="26" spans="1:16" ht="24" customHeight="1">
      <c r="A26" s="175"/>
      <c r="B26" s="176"/>
      <c r="C26" s="81"/>
      <c r="D26" s="81"/>
      <c r="E26" s="79"/>
      <c r="F26" s="80"/>
      <c r="G26" s="81"/>
      <c r="H26" s="82"/>
      <c r="I26" s="210"/>
      <c r="J26" s="211"/>
      <c r="K26" s="147"/>
      <c r="L26" s="85"/>
      <c r="M26" s="86"/>
      <c r="N26" s="87"/>
      <c r="O26" s="85"/>
      <c r="P26" s="82"/>
    </row>
    <row r="27" spans="1:16" ht="24" customHeight="1">
      <c r="A27" s="175"/>
      <c r="B27" s="176"/>
      <c r="C27" s="81"/>
      <c r="D27" s="81"/>
      <c r="E27" s="79"/>
      <c r="F27" s="80"/>
      <c r="G27" s="81"/>
      <c r="H27" s="82"/>
      <c r="I27" s="208"/>
      <c r="J27" s="209"/>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J3" sqref="J3"/>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D2E5F08C-49D6-4AA9-AD31-7AE910B0EAEC}"/>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0F97-304A-4745-815C-B2BD85E3FE99}">
  <sheetPr codeName="Sheet5"/>
  <dimension ref="A1:AH26"/>
  <sheetViews>
    <sheetView showGridLines="0" zoomScaleNormal="100" workbookViewId="0">
      <selection activeCell="R4" sqref="R4:T16"/>
    </sheetView>
  </sheetViews>
  <sheetFormatPr defaultColWidth="8" defaultRowHeight="16.5"/>
  <cols>
    <col min="1" max="1" width="5.109375" style="38" customWidth="1"/>
    <col min="2" max="32" width="3.44140625" style="38" customWidth="1"/>
    <col min="33" max="16384" width="8" style="38"/>
  </cols>
  <sheetData>
    <row r="1" spans="1:34" ht="39" customHeight="1">
      <c r="A1" s="169">
        <v>2019</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row>
    <row r="2" spans="1:34" ht="12" customHeight="1"/>
    <row r="3" spans="1:34" s="41" customFormat="1" ht="17.100000000000001" customHeight="1">
      <c r="A3" s="49" t="str">
        <f>TEXT(DATE(A1,1,1),"m")</f>
        <v>1</v>
      </c>
      <c r="B3" s="42">
        <f>DATE($A$1,1,1)</f>
        <v>43466</v>
      </c>
      <c r="C3" s="42">
        <f t="shared" ref="C3:AF3" si="0">B3+1</f>
        <v>43467</v>
      </c>
      <c r="D3" s="42">
        <f t="shared" si="0"/>
        <v>43468</v>
      </c>
      <c r="E3" s="42">
        <f t="shared" si="0"/>
        <v>43469</v>
      </c>
      <c r="F3" s="42">
        <f t="shared" si="0"/>
        <v>43470</v>
      </c>
      <c r="G3" s="42">
        <f t="shared" si="0"/>
        <v>43471</v>
      </c>
      <c r="H3" s="42">
        <f t="shared" si="0"/>
        <v>43472</v>
      </c>
      <c r="I3" s="42">
        <f t="shared" si="0"/>
        <v>43473</v>
      </c>
      <c r="J3" s="42">
        <f t="shared" si="0"/>
        <v>43474</v>
      </c>
      <c r="K3" s="42">
        <f t="shared" si="0"/>
        <v>43475</v>
      </c>
      <c r="L3" s="42">
        <f t="shared" si="0"/>
        <v>43476</v>
      </c>
      <c r="M3" s="42">
        <f t="shared" si="0"/>
        <v>43477</v>
      </c>
      <c r="N3" s="42">
        <f t="shared" si="0"/>
        <v>43478</v>
      </c>
      <c r="O3" s="42">
        <f t="shared" si="0"/>
        <v>43479</v>
      </c>
      <c r="P3" s="42">
        <f t="shared" si="0"/>
        <v>43480</v>
      </c>
      <c r="Q3" s="42">
        <f t="shared" si="0"/>
        <v>43481</v>
      </c>
      <c r="R3" s="42">
        <f t="shared" si="0"/>
        <v>43482</v>
      </c>
      <c r="S3" s="42">
        <f t="shared" si="0"/>
        <v>43483</v>
      </c>
      <c r="T3" s="42">
        <f t="shared" si="0"/>
        <v>43484</v>
      </c>
      <c r="U3" s="42">
        <f t="shared" si="0"/>
        <v>43485</v>
      </c>
      <c r="V3" s="42">
        <f t="shared" si="0"/>
        <v>43486</v>
      </c>
      <c r="W3" s="42">
        <f t="shared" si="0"/>
        <v>43487</v>
      </c>
      <c r="X3" s="42">
        <f t="shared" si="0"/>
        <v>43488</v>
      </c>
      <c r="Y3" s="42">
        <f t="shared" si="0"/>
        <v>43489</v>
      </c>
      <c r="Z3" s="42">
        <f t="shared" si="0"/>
        <v>43490</v>
      </c>
      <c r="AA3" s="42">
        <f t="shared" si="0"/>
        <v>43491</v>
      </c>
      <c r="AB3" s="42">
        <f t="shared" si="0"/>
        <v>43492</v>
      </c>
      <c r="AC3" s="42">
        <f t="shared" si="0"/>
        <v>43493</v>
      </c>
      <c r="AD3" s="42">
        <f t="shared" si="0"/>
        <v>43494</v>
      </c>
      <c r="AE3" s="42">
        <f t="shared" si="0"/>
        <v>43495</v>
      </c>
      <c r="AF3" s="42">
        <f t="shared" si="0"/>
        <v>43496</v>
      </c>
    </row>
    <row r="4" spans="1:34" s="47" customFormat="1" ht="17.100000000000001" customHeight="1">
      <c r="A4" s="45"/>
      <c r="B4" s="44" t="str">
        <f t="shared" ref="B4:AF4" si="1">TEXT(B3,"ddd")</f>
        <v>Tue</v>
      </c>
      <c r="C4" s="44" t="str">
        <f t="shared" si="1"/>
        <v>Wed</v>
      </c>
      <c r="D4" s="44" t="str">
        <f t="shared" si="1"/>
        <v>Thu</v>
      </c>
      <c r="E4" s="44" t="str">
        <f t="shared" si="1"/>
        <v>Fri</v>
      </c>
      <c r="F4" s="44" t="str">
        <f t="shared" si="1"/>
        <v>Sat</v>
      </c>
      <c r="G4" s="44" t="str">
        <f t="shared" si="1"/>
        <v>Sun</v>
      </c>
      <c r="H4" s="44" t="str">
        <f t="shared" si="1"/>
        <v>Mon</v>
      </c>
      <c r="I4" s="44" t="str">
        <f t="shared" si="1"/>
        <v>Tue</v>
      </c>
      <c r="J4" s="44" t="str">
        <f t="shared" si="1"/>
        <v>Wed</v>
      </c>
      <c r="K4" s="44" t="str">
        <f t="shared" si="1"/>
        <v>Thu</v>
      </c>
      <c r="L4" s="44" t="str">
        <f t="shared" si="1"/>
        <v>Fri</v>
      </c>
      <c r="M4" s="44" t="str">
        <f t="shared" si="1"/>
        <v>Sat</v>
      </c>
      <c r="N4" s="44" t="str">
        <f t="shared" si="1"/>
        <v>Sun</v>
      </c>
      <c r="O4" s="44" t="str">
        <f t="shared" si="1"/>
        <v>Mon</v>
      </c>
      <c r="P4" s="44" t="str">
        <f t="shared" si="1"/>
        <v>Tue</v>
      </c>
      <c r="Q4" s="44" t="str">
        <f t="shared" si="1"/>
        <v>Wed</v>
      </c>
      <c r="R4" s="44" t="str">
        <f t="shared" si="1"/>
        <v>Thu</v>
      </c>
      <c r="S4" s="44" t="str">
        <f t="shared" si="1"/>
        <v>Fri</v>
      </c>
      <c r="T4" s="44" t="str">
        <f t="shared" si="1"/>
        <v>Sat</v>
      </c>
      <c r="U4" s="44" t="str">
        <f t="shared" si="1"/>
        <v>Sun</v>
      </c>
      <c r="V4" s="44" t="str">
        <f t="shared" si="1"/>
        <v>Mon</v>
      </c>
      <c r="W4" s="44" t="str">
        <f t="shared" si="1"/>
        <v>Tue</v>
      </c>
      <c r="X4" s="44" t="str">
        <f t="shared" si="1"/>
        <v>Wed</v>
      </c>
      <c r="Y4" s="44" t="str">
        <f t="shared" si="1"/>
        <v>Thu</v>
      </c>
      <c r="Z4" s="44" t="str">
        <f t="shared" si="1"/>
        <v>Fri</v>
      </c>
      <c r="AA4" s="44" t="str">
        <f t="shared" si="1"/>
        <v>Sat</v>
      </c>
      <c r="AB4" s="44" t="str">
        <f t="shared" si="1"/>
        <v>Sun</v>
      </c>
      <c r="AC4" s="44" t="str">
        <f t="shared" si="1"/>
        <v>Mon</v>
      </c>
      <c r="AD4" s="44" t="str">
        <f t="shared" si="1"/>
        <v>Tue</v>
      </c>
      <c r="AE4" s="44" t="str">
        <f t="shared" si="1"/>
        <v>Wed</v>
      </c>
      <c r="AF4" s="44" t="str">
        <f t="shared" si="1"/>
        <v>Thu</v>
      </c>
    </row>
    <row r="5" spans="1:34" s="41" customFormat="1" ht="23.1" customHeight="1">
      <c r="A5" s="43" t="str">
        <f>TEXT(DATE(A1,2,1),"m")</f>
        <v>2</v>
      </c>
      <c r="B5" s="42">
        <f>DATE($A$1,2,1)</f>
        <v>43497</v>
      </c>
      <c r="C5" s="42">
        <f t="shared" ref="C5:AC5" si="2">B5+1</f>
        <v>43498</v>
      </c>
      <c r="D5" s="42">
        <f t="shared" si="2"/>
        <v>43499</v>
      </c>
      <c r="E5" s="42">
        <f t="shared" si="2"/>
        <v>43500</v>
      </c>
      <c r="F5" s="42">
        <f t="shared" si="2"/>
        <v>43501</v>
      </c>
      <c r="G5" s="42">
        <f t="shared" si="2"/>
        <v>43502</v>
      </c>
      <c r="H5" s="42">
        <f t="shared" si="2"/>
        <v>43503</v>
      </c>
      <c r="I5" s="42">
        <f t="shared" si="2"/>
        <v>43504</v>
      </c>
      <c r="J5" s="42">
        <f t="shared" si="2"/>
        <v>43505</v>
      </c>
      <c r="K5" s="42">
        <f t="shared" si="2"/>
        <v>43506</v>
      </c>
      <c r="L5" s="42">
        <f t="shared" si="2"/>
        <v>43507</v>
      </c>
      <c r="M5" s="42">
        <f t="shared" si="2"/>
        <v>43508</v>
      </c>
      <c r="N5" s="42">
        <f t="shared" si="2"/>
        <v>43509</v>
      </c>
      <c r="O5" s="42">
        <f t="shared" si="2"/>
        <v>43510</v>
      </c>
      <c r="P5" s="42">
        <f t="shared" si="2"/>
        <v>43511</v>
      </c>
      <c r="Q5" s="42">
        <f t="shared" si="2"/>
        <v>43512</v>
      </c>
      <c r="R5" s="42">
        <f t="shared" si="2"/>
        <v>43513</v>
      </c>
      <c r="S5" s="42">
        <f t="shared" si="2"/>
        <v>43514</v>
      </c>
      <c r="T5" s="42">
        <f t="shared" si="2"/>
        <v>43515</v>
      </c>
      <c r="U5" s="42">
        <f t="shared" si="2"/>
        <v>43516</v>
      </c>
      <c r="V5" s="42">
        <f t="shared" si="2"/>
        <v>43517</v>
      </c>
      <c r="W5" s="42">
        <f t="shared" si="2"/>
        <v>43518</v>
      </c>
      <c r="X5" s="42">
        <f t="shared" si="2"/>
        <v>43519</v>
      </c>
      <c r="Y5" s="42">
        <f t="shared" si="2"/>
        <v>43520</v>
      </c>
      <c r="Z5" s="42">
        <f t="shared" si="2"/>
        <v>43521</v>
      </c>
      <c r="AA5" s="42">
        <f t="shared" si="2"/>
        <v>43522</v>
      </c>
      <c r="AB5" s="42">
        <f t="shared" si="2"/>
        <v>43523</v>
      </c>
      <c r="AC5" s="42">
        <f t="shared" si="2"/>
        <v>43524</v>
      </c>
      <c r="AD5" s="42" t="str">
        <f>IF((DATE(A1,3,1)-1)=DATE(A1,2,29),AC5+1," ")</f>
        <v xml:space="preserve"> </v>
      </c>
      <c r="AE5" s="42"/>
      <c r="AF5" s="42"/>
    </row>
    <row r="6" spans="1:34" s="47" customFormat="1" ht="17.100000000000001" customHeight="1">
      <c r="A6" s="45"/>
      <c r="B6" s="44" t="str">
        <f t="shared" ref="B6:AD6" si="3">TEXT(B5,"ddd")</f>
        <v>Fri</v>
      </c>
      <c r="C6" s="44" t="str">
        <f t="shared" si="3"/>
        <v>Sat</v>
      </c>
      <c r="D6" s="44" t="str">
        <f t="shared" si="3"/>
        <v>Sun</v>
      </c>
      <c r="E6" s="44" t="str">
        <f t="shared" si="3"/>
        <v>Mon</v>
      </c>
      <c r="F6" s="44" t="str">
        <f t="shared" si="3"/>
        <v>Tue</v>
      </c>
      <c r="G6" s="44" t="str">
        <f t="shared" si="3"/>
        <v>Wed</v>
      </c>
      <c r="H6" s="44" t="str">
        <f t="shared" si="3"/>
        <v>Thu</v>
      </c>
      <c r="I6" s="44" t="str">
        <f t="shared" si="3"/>
        <v>Fri</v>
      </c>
      <c r="J6" s="44" t="str">
        <f t="shared" si="3"/>
        <v>Sat</v>
      </c>
      <c r="K6" s="44" t="str">
        <f t="shared" si="3"/>
        <v>Sun</v>
      </c>
      <c r="L6" s="44" t="str">
        <f t="shared" si="3"/>
        <v>Mon</v>
      </c>
      <c r="M6" s="44" t="str">
        <f t="shared" si="3"/>
        <v>Tue</v>
      </c>
      <c r="N6" s="44" t="str">
        <f t="shared" si="3"/>
        <v>Wed</v>
      </c>
      <c r="O6" s="44" t="str">
        <f t="shared" si="3"/>
        <v>Thu</v>
      </c>
      <c r="P6" s="44" t="str">
        <f t="shared" si="3"/>
        <v>Fri</v>
      </c>
      <c r="Q6" s="44" t="str">
        <f t="shared" si="3"/>
        <v>Sat</v>
      </c>
      <c r="R6" s="44" t="str">
        <f t="shared" si="3"/>
        <v>Sun</v>
      </c>
      <c r="S6" s="44" t="str">
        <f t="shared" si="3"/>
        <v>Mon</v>
      </c>
      <c r="T6" s="44" t="str">
        <f t="shared" si="3"/>
        <v>Tue</v>
      </c>
      <c r="U6" s="44" t="str">
        <f t="shared" si="3"/>
        <v>Wed</v>
      </c>
      <c r="V6" s="44" t="str">
        <f t="shared" si="3"/>
        <v>Thu</v>
      </c>
      <c r="W6" s="44" t="str">
        <f t="shared" si="3"/>
        <v>Fri</v>
      </c>
      <c r="X6" s="44" t="str">
        <f t="shared" si="3"/>
        <v>Sat</v>
      </c>
      <c r="Y6" s="44" t="str">
        <f t="shared" si="3"/>
        <v>Sun</v>
      </c>
      <c r="Z6" s="44" t="str">
        <f t="shared" si="3"/>
        <v>Mon</v>
      </c>
      <c r="AA6" s="44" t="str">
        <f t="shared" si="3"/>
        <v>Tue</v>
      </c>
      <c r="AB6" s="44" t="str">
        <f t="shared" si="3"/>
        <v>Wed</v>
      </c>
      <c r="AC6" s="44" t="str">
        <f t="shared" si="3"/>
        <v>Thu</v>
      </c>
      <c r="AD6" s="44" t="str">
        <f t="shared" si="3"/>
        <v xml:space="preserve"> </v>
      </c>
      <c r="AE6" s="44"/>
      <c r="AF6" s="48"/>
    </row>
    <row r="7" spans="1:34" s="41" customFormat="1" ht="23.1" customHeight="1">
      <c r="A7" s="43" t="str">
        <f>TEXT(DATE(A1,3,1),"m")</f>
        <v>3</v>
      </c>
      <c r="B7" s="42">
        <f>DATE($A$1,3,1)</f>
        <v>43525</v>
      </c>
      <c r="C7" s="42">
        <f t="shared" ref="C7:AF7" si="4">B7+1</f>
        <v>43526</v>
      </c>
      <c r="D7" s="42">
        <f t="shared" si="4"/>
        <v>43527</v>
      </c>
      <c r="E7" s="42">
        <f t="shared" si="4"/>
        <v>43528</v>
      </c>
      <c r="F7" s="42">
        <f t="shared" si="4"/>
        <v>43529</v>
      </c>
      <c r="G7" s="42">
        <f t="shared" si="4"/>
        <v>43530</v>
      </c>
      <c r="H7" s="42">
        <f t="shared" si="4"/>
        <v>43531</v>
      </c>
      <c r="I7" s="42">
        <f t="shared" si="4"/>
        <v>43532</v>
      </c>
      <c r="J7" s="42">
        <f t="shared" si="4"/>
        <v>43533</v>
      </c>
      <c r="K7" s="42">
        <f t="shared" si="4"/>
        <v>43534</v>
      </c>
      <c r="L7" s="42">
        <f t="shared" si="4"/>
        <v>43535</v>
      </c>
      <c r="M7" s="42">
        <f t="shared" si="4"/>
        <v>43536</v>
      </c>
      <c r="N7" s="42">
        <f t="shared" si="4"/>
        <v>43537</v>
      </c>
      <c r="O7" s="42">
        <f t="shared" si="4"/>
        <v>43538</v>
      </c>
      <c r="P7" s="42">
        <f t="shared" si="4"/>
        <v>43539</v>
      </c>
      <c r="Q7" s="42">
        <f t="shared" si="4"/>
        <v>43540</v>
      </c>
      <c r="R7" s="42">
        <f t="shared" si="4"/>
        <v>43541</v>
      </c>
      <c r="S7" s="42">
        <f t="shared" si="4"/>
        <v>43542</v>
      </c>
      <c r="T7" s="42">
        <f t="shared" si="4"/>
        <v>43543</v>
      </c>
      <c r="U7" s="42">
        <f t="shared" si="4"/>
        <v>43544</v>
      </c>
      <c r="V7" s="42">
        <f t="shared" si="4"/>
        <v>43545</v>
      </c>
      <c r="W7" s="42">
        <f t="shared" si="4"/>
        <v>43546</v>
      </c>
      <c r="X7" s="42">
        <f t="shared" si="4"/>
        <v>43547</v>
      </c>
      <c r="Y7" s="42">
        <f t="shared" si="4"/>
        <v>43548</v>
      </c>
      <c r="Z7" s="42">
        <f t="shared" si="4"/>
        <v>43549</v>
      </c>
      <c r="AA7" s="42">
        <f t="shared" si="4"/>
        <v>43550</v>
      </c>
      <c r="AB7" s="42">
        <f t="shared" si="4"/>
        <v>43551</v>
      </c>
      <c r="AC7" s="42">
        <f t="shared" si="4"/>
        <v>43552</v>
      </c>
      <c r="AD7" s="42">
        <f t="shared" si="4"/>
        <v>43553</v>
      </c>
      <c r="AE7" s="42">
        <f t="shared" si="4"/>
        <v>43554</v>
      </c>
      <c r="AF7" s="42">
        <f t="shared" si="4"/>
        <v>43555</v>
      </c>
    </row>
    <row r="8" spans="1:34" s="39" customFormat="1" ht="17.100000000000001" customHeight="1">
      <c r="A8" s="45"/>
      <c r="B8" s="44" t="str">
        <f t="shared" ref="B8:AF8" si="5">TEXT(B7,"ddd")</f>
        <v>Fri</v>
      </c>
      <c r="C8" s="44" t="str">
        <f t="shared" si="5"/>
        <v>Sat</v>
      </c>
      <c r="D8" s="44" t="str">
        <f t="shared" si="5"/>
        <v>Sun</v>
      </c>
      <c r="E8" s="44" t="str">
        <f t="shared" si="5"/>
        <v>Mon</v>
      </c>
      <c r="F8" s="44" t="str">
        <f t="shared" si="5"/>
        <v>Tue</v>
      </c>
      <c r="G8" s="44" t="str">
        <f t="shared" si="5"/>
        <v>Wed</v>
      </c>
      <c r="H8" s="44" t="str">
        <f t="shared" si="5"/>
        <v>Thu</v>
      </c>
      <c r="I8" s="44" t="str">
        <f t="shared" si="5"/>
        <v>Fri</v>
      </c>
      <c r="J8" s="44" t="str">
        <f t="shared" si="5"/>
        <v>Sat</v>
      </c>
      <c r="K8" s="44" t="str">
        <f t="shared" si="5"/>
        <v>Sun</v>
      </c>
      <c r="L8" s="44" t="str">
        <f t="shared" si="5"/>
        <v>Mon</v>
      </c>
      <c r="M8" s="44" t="str">
        <f t="shared" si="5"/>
        <v>Tue</v>
      </c>
      <c r="N8" s="44" t="str">
        <f t="shared" si="5"/>
        <v>Wed</v>
      </c>
      <c r="O8" s="44" t="str">
        <f t="shared" si="5"/>
        <v>Thu</v>
      </c>
      <c r="P8" s="44" t="str">
        <f t="shared" si="5"/>
        <v>Fri</v>
      </c>
      <c r="Q8" s="44" t="str">
        <f t="shared" si="5"/>
        <v>Sat</v>
      </c>
      <c r="R8" s="44" t="str">
        <f t="shared" si="5"/>
        <v>Sun</v>
      </c>
      <c r="S8" s="44" t="str">
        <f t="shared" si="5"/>
        <v>Mon</v>
      </c>
      <c r="T8" s="44" t="str">
        <f t="shared" si="5"/>
        <v>Tue</v>
      </c>
      <c r="U8" s="44" t="str">
        <f t="shared" si="5"/>
        <v>Wed</v>
      </c>
      <c r="V8" s="44" t="str">
        <f t="shared" si="5"/>
        <v>Thu</v>
      </c>
      <c r="W8" s="44" t="str">
        <f t="shared" si="5"/>
        <v>Fri</v>
      </c>
      <c r="X8" s="44" t="str">
        <f t="shared" si="5"/>
        <v>Sat</v>
      </c>
      <c r="Y8" s="44" t="str">
        <f t="shared" si="5"/>
        <v>Sun</v>
      </c>
      <c r="Z8" s="44" t="str">
        <f t="shared" si="5"/>
        <v>Mon</v>
      </c>
      <c r="AA8" s="44" t="str">
        <f t="shared" si="5"/>
        <v>Tue</v>
      </c>
      <c r="AB8" s="44" t="str">
        <f t="shared" si="5"/>
        <v>Wed</v>
      </c>
      <c r="AC8" s="44" t="str">
        <f t="shared" si="5"/>
        <v>Thu</v>
      </c>
      <c r="AD8" s="44" t="str">
        <f t="shared" si="5"/>
        <v>Fri</v>
      </c>
      <c r="AE8" s="44" t="str">
        <f t="shared" si="5"/>
        <v>Sat</v>
      </c>
      <c r="AF8" s="44" t="str">
        <f t="shared" si="5"/>
        <v>Sun</v>
      </c>
    </row>
    <row r="9" spans="1:34" s="41" customFormat="1" ht="23.1" customHeight="1">
      <c r="A9" s="43" t="str">
        <f>TEXT(DATE(A1,4,1),"m")</f>
        <v>4</v>
      </c>
      <c r="B9" s="42">
        <f>DATE($A$1,4,1)</f>
        <v>43556</v>
      </c>
      <c r="C9" s="42">
        <f t="shared" ref="C9:AE9" si="6">B9+1</f>
        <v>43557</v>
      </c>
      <c r="D9" s="42">
        <f t="shared" si="6"/>
        <v>43558</v>
      </c>
      <c r="E9" s="42">
        <f t="shared" si="6"/>
        <v>43559</v>
      </c>
      <c r="F9" s="42">
        <f t="shared" si="6"/>
        <v>43560</v>
      </c>
      <c r="G9" s="42">
        <f t="shared" si="6"/>
        <v>43561</v>
      </c>
      <c r="H9" s="42">
        <f t="shared" si="6"/>
        <v>43562</v>
      </c>
      <c r="I9" s="42">
        <f t="shared" si="6"/>
        <v>43563</v>
      </c>
      <c r="J9" s="42">
        <f t="shared" si="6"/>
        <v>43564</v>
      </c>
      <c r="K9" s="42">
        <f t="shared" si="6"/>
        <v>43565</v>
      </c>
      <c r="L9" s="42">
        <f t="shared" si="6"/>
        <v>43566</v>
      </c>
      <c r="M9" s="42">
        <f t="shared" si="6"/>
        <v>43567</v>
      </c>
      <c r="N9" s="42">
        <f t="shared" si="6"/>
        <v>43568</v>
      </c>
      <c r="O9" s="42">
        <f t="shared" si="6"/>
        <v>43569</v>
      </c>
      <c r="P9" s="42">
        <f t="shared" si="6"/>
        <v>43570</v>
      </c>
      <c r="Q9" s="42">
        <f t="shared" si="6"/>
        <v>43571</v>
      </c>
      <c r="R9" s="42">
        <f t="shared" si="6"/>
        <v>43572</v>
      </c>
      <c r="S9" s="42">
        <f t="shared" si="6"/>
        <v>43573</v>
      </c>
      <c r="T9" s="42">
        <f t="shared" si="6"/>
        <v>43574</v>
      </c>
      <c r="U9" s="42">
        <f t="shared" si="6"/>
        <v>43575</v>
      </c>
      <c r="V9" s="42">
        <f t="shared" si="6"/>
        <v>43576</v>
      </c>
      <c r="W9" s="42">
        <f t="shared" si="6"/>
        <v>43577</v>
      </c>
      <c r="X9" s="42">
        <f t="shared" si="6"/>
        <v>43578</v>
      </c>
      <c r="Y9" s="42">
        <f t="shared" si="6"/>
        <v>43579</v>
      </c>
      <c r="Z9" s="42">
        <f t="shared" si="6"/>
        <v>43580</v>
      </c>
      <c r="AA9" s="42">
        <f t="shared" si="6"/>
        <v>43581</v>
      </c>
      <c r="AB9" s="42">
        <f t="shared" si="6"/>
        <v>43582</v>
      </c>
      <c r="AC9" s="42">
        <f t="shared" si="6"/>
        <v>43583</v>
      </c>
      <c r="AD9" s="42">
        <f t="shared" si="6"/>
        <v>43584</v>
      </c>
      <c r="AE9" s="42">
        <f t="shared" si="6"/>
        <v>43585</v>
      </c>
      <c r="AF9" s="42"/>
    </row>
    <row r="10" spans="1:34" s="39" customFormat="1" ht="17.100000000000001" customHeight="1">
      <c r="A10" s="45"/>
      <c r="B10" s="44" t="str">
        <f t="shared" ref="B10:AE10" si="7">TEXT(B9,"ddd")</f>
        <v>Mon</v>
      </c>
      <c r="C10" s="44" t="str">
        <f t="shared" si="7"/>
        <v>Tue</v>
      </c>
      <c r="D10" s="44" t="str">
        <f t="shared" si="7"/>
        <v>Wed</v>
      </c>
      <c r="E10" s="44" t="str">
        <f t="shared" si="7"/>
        <v>Thu</v>
      </c>
      <c r="F10" s="44" t="str">
        <f t="shared" si="7"/>
        <v>Fri</v>
      </c>
      <c r="G10" s="44" t="str">
        <f t="shared" si="7"/>
        <v>Sat</v>
      </c>
      <c r="H10" s="44" t="str">
        <f t="shared" si="7"/>
        <v>Sun</v>
      </c>
      <c r="I10" s="44" t="str">
        <f t="shared" si="7"/>
        <v>Mon</v>
      </c>
      <c r="J10" s="44" t="str">
        <f t="shared" si="7"/>
        <v>Tue</v>
      </c>
      <c r="K10" s="44" t="str">
        <f t="shared" si="7"/>
        <v>Wed</v>
      </c>
      <c r="L10" s="44" t="str">
        <f t="shared" si="7"/>
        <v>Thu</v>
      </c>
      <c r="M10" s="44" t="str">
        <f t="shared" si="7"/>
        <v>Fri</v>
      </c>
      <c r="N10" s="44" t="str">
        <f t="shared" si="7"/>
        <v>Sat</v>
      </c>
      <c r="O10" s="44" t="str">
        <f t="shared" si="7"/>
        <v>Sun</v>
      </c>
      <c r="P10" s="44" t="str">
        <f t="shared" si="7"/>
        <v>Mon</v>
      </c>
      <c r="Q10" s="44" t="str">
        <f t="shared" si="7"/>
        <v>Tue</v>
      </c>
      <c r="R10" s="44" t="str">
        <f t="shared" si="7"/>
        <v>Wed</v>
      </c>
      <c r="S10" s="44" t="str">
        <f t="shared" si="7"/>
        <v>Thu</v>
      </c>
      <c r="T10" s="44" t="str">
        <f t="shared" si="7"/>
        <v>Fri</v>
      </c>
      <c r="U10" s="44" t="str">
        <f t="shared" si="7"/>
        <v>Sat</v>
      </c>
      <c r="V10" s="44" t="str">
        <f t="shared" si="7"/>
        <v>Sun</v>
      </c>
      <c r="W10" s="44" t="str">
        <f t="shared" si="7"/>
        <v>Mon</v>
      </c>
      <c r="X10" s="44" t="str">
        <f t="shared" si="7"/>
        <v>Tue</v>
      </c>
      <c r="Y10" s="44" t="str">
        <f t="shared" si="7"/>
        <v>Wed</v>
      </c>
      <c r="Z10" s="44" t="str">
        <f t="shared" si="7"/>
        <v>Thu</v>
      </c>
      <c r="AA10" s="44" t="str">
        <f t="shared" si="7"/>
        <v>Fri</v>
      </c>
      <c r="AB10" s="44" t="str">
        <f t="shared" si="7"/>
        <v>Sat</v>
      </c>
      <c r="AC10" s="44" t="str">
        <f t="shared" si="7"/>
        <v>Sun</v>
      </c>
      <c r="AD10" s="44" t="str">
        <f t="shared" si="7"/>
        <v>Mon</v>
      </c>
      <c r="AE10" s="44" t="str">
        <f t="shared" si="7"/>
        <v>Tue</v>
      </c>
      <c r="AF10" s="44"/>
    </row>
    <row r="11" spans="1:34" s="41" customFormat="1" ht="23.1" customHeight="1">
      <c r="A11" s="43" t="str">
        <f>TEXT(DATE(A1,5,1),"m")</f>
        <v>5</v>
      </c>
      <c r="B11" s="42">
        <f>DATE($A$1,5,1)</f>
        <v>43586</v>
      </c>
      <c r="C11" s="42">
        <f t="shared" ref="C11:AF11" si="8">B11+1</f>
        <v>43587</v>
      </c>
      <c r="D11" s="42">
        <f t="shared" si="8"/>
        <v>43588</v>
      </c>
      <c r="E11" s="42">
        <f t="shared" si="8"/>
        <v>43589</v>
      </c>
      <c r="F11" s="42">
        <f t="shared" si="8"/>
        <v>43590</v>
      </c>
      <c r="G11" s="42">
        <f t="shared" si="8"/>
        <v>43591</v>
      </c>
      <c r="H11" s="42">
        <f t="shared" si="8"/>
        <v>43592</v>
      </c>
      <c r="I11" s="42">
        <f t="shared" si="8"/>
        <v>43593</v>
      </c>
      <c r="J11" s="42">
        <f t="shared" si="8"/>
        <v>43594</v>
      </c>
      <c r="K11" s="42">
        <f t="shared" si="8"/>
        <v>43595</v>
      </c>
      <c r="L11" s="42">
        <f t="shared" si="8"/>
        <v>43596</v>
      </c>
      <c r="M11" s="42">
        <f t="shared" si="8"/>
        <v>43597</v>
      </c>
      <c r="N11" s="42">
        <f t="shared" si="8"/>
        <v>43598</v>
      </c>
      <c r="O11" s="42">
        <f t="shared" si="8"/>
        <v>43599</v>
      </c>
      <c r="P11" s="42">
        <f t="shared" si="8"/>
        <v>43600</v>
      </c>
      <c r="Q11" s="42">
        <f t="shared" si="8"/>
        <v>43601</v>
      </c>
      <c r="R11" s="42">
        <f t="shared" si="8"/>
        <v>43602</v>
      </c>
      <c r="S11" s="42">
        <f t="shared" si="8"/>
        <v>43603</v>
      </c>
      <c r="T11" s="42">
        <f t="shared" si="8"/>
        <v>43604</v>
      </c>
      <c r="U11" s="42">
        <f t="shared" si="8"/>
        <v>43605</v>
      </c>
      <c r="V11" s="42">
        <f t="shared" si="8"/>
        <v>43606</v>
      </c>
      <c r="W11" s="42">
        <f t="shared" si="8"/>
        <v>43607</v>
      </c>
      <c r="X11" s="42">
        <f t="shared" si="8"/>
        <v>43608</v>
      </c>
      <c r="Y11" s="42">
        <f t="shared" si="8"/>
        <v>43609</v>
      </c>
      <c r="Z11" s="42">
        <f t="shared" si="8"/>
        <v>43610</v>
      </c>
      <c r="AA11" s="42">
        <f t="shared" si="8"/>
        <v>43611</v>
      </c>
      <c r="AB11" s="42">
        <f t="shared" si="8"/>
        <v>43612</v>
      </c>
      <c r="AC11" s="42">
        <f t="shared" si="8"/>
        <v>43613</v>
      </c>
      <c r="AD11" s="42">
        <f t="shared" si="8"/>
        <v>43614</v>
      </c>
      <c r="AE11" s="42">
        <f t="shared" si="8"/>
        <v>43615</v>
      </c>
      <c r="AF11" s="42">
        <f t="shared" si="8"/>
        <v>43616</v>
      </c>
    </row>
    <row r="12" spans="1:34" s="39" customFormat="1" ht="17.100000000000001" customHeight="1">
      <c r="A12" s="45"/>
      <c r="B12" s="44" t="str">
        <f t="shared" ref="B12:AF12" si="9">TEXT(B11,"ddd")</f>
        <v>Wed</v>
      </c>
      <c r="C12" s="44" t="str">
        <f t="shared" si="9"/>
        <v>Thu</v>
      </c>
      <c r="D12" s="44" t="str">
        <f t="shared" si="9"/>
        <v>Fri</v>
      </c>
      <c r="E12" s="44" t="str">
        <f t="shared" si="9"/>
        <v>Sat</v>
      </c>
      <c r="F12" s="44" t="str">
        <f t="shared" si="9"/>
        <v>Sun</v>
      </c>
      <c r="G12" s="44" t="str">
        <f t="shared" si="9"/>
        <v>Mon</v>
      </c>
      <c r="H12" s="44" t="str">
        <f t="shared" si="9"/>
        <v>Tue</v>
      </c>
      <c r="I12" s="44" t="str">
        <f t="shared" si="9"/>
        <v>Wed</v>
      </c>
      <c r="J12" s="44" t="str">
        <f t="shared" si="9"/>
        <v>Thu</v>
      </c>
      <c r="K12" s="44" t="str">
        <f t="shared" si="9"/>
        <v>Fri</v>
      </c>
      <c r="L12" s="44" t="str">
        <f t="shared" si="9"/>
        <v>Sat</v>
      </c>
      <c r="M12" s="44" t="str">
        <f t="shared" si="9"/>
        <v>Sun</v>
      </c>
      <c r="N12" s="44" t="str">
        <f t="shared" si="9"/>
        <v>Mon</v>
      </c>
      <c r="O12" s="44" t="str">
        <f t="shared" si="9"/>
        <v>Tue</v>
      </c>
      <c r="P12" s="44" t="str">
        <f t="shared" si="9"/>
        <v>Wed</v>
      </c>
      <c r="Q12" s="44" t="str">
        <f t="shared" si="9"/>
        <v>Thu</v>
      </c>
      <c r="R12" s="44" t="str">
        <f t="shared" si="9"/>
        <v>Fri</v>
      </c>
      <c r="S12" s="44" t="str">
        <f t="shared" si="9"/>
        <v>Sat</v>
      </c>
      <c r="T12" s="44" t="str">
        <f t="shared" si="9"/>
        <v>Sun</v>
      </c>
      <c r="U12" s="44" t="str">
        <f t="shared" si="9"/>
        <v>Mon</v>
      </c>
      <c r="V12" s="44" t="str">
        <f t="shared" si="9"/>
        <v>Tue</v>
      </c>
      <c r="W12" s="44" t="str">
        <f t="shared" si="9"/>
        <v>Wed</v>
      </c>
      <c r="X12" s="44" t="str">
        <f t="shared" si="9"/>
        <v>Thu</v>
      </c>
      <c r="Y12" s="44" t="str">
        <f t="shared" si="9"/>
        <v>Fri</v>
      </c>
      <c r="Z12" s="44" t="str">
        <f t="shared" si="9"/>
        <v>Sat</v>
      </c>
      <c r="AA12" s="44" t="str">
        <f t="shared" si="9"/>
        <v>Sun</v>
      </c>
      <c r="AB12" s="44" t="str">
        <f t="shared" si="9"/>
        <v>Mon</v>
      </c>
      <c r="AC12" s="44" t="str">
        <f t="shared" si="9"/>
        <v>Tue</v>
      </c>
      <c r="AD12" s="44" t="str">
        <f t="shared" si="9"/>
        <v>Wed</v>
      </c>
      <c r="AE12" s="44" t="str">
        <f t="shared" si="9"/>
        <v>Thu</v>
      </c>
      <c r="AF12" s="44" t="str">
        <f t="shared" si="9"/>
        <v>Fri</v>
      </c>
    </row>
    <row r="13" spans="1:34" s="41" customFormat="1" ht="23.1" customHeight="1">
      <c r="A13" s="43" t="str">
        <f>TEXT(DATE(A1,6,1),"m")</f>
        <v>6</v>
      </c>
      <c r="B13" s="42">
        <f>DATE($A$1,6,1)</f>
        <v>43617</v>
      </c>
      <c r="C13" s="42">
        <f t="shared" ref="C13:AE13" si="10">B13+1</f>
        <v>43618</v>
      </c>
      <c r="D13" s="42">
        <f t="shared" si="10"/>
        <v>43619</v>
      </c>
      <c r="E13" s="42">
        <f t="shared" si="10"/>
        <v>43620</v>
      </c>
      <c r="F13" s="42">
        <f t="shared" si="10"/>
        <v>43621</v>
      </c>
      <c r="G13" s="42">
        <f t="shared" si="10"/>
        <v>43622</v>
      </c>
      <c r="H13" s="42">
        <f t="shared" si="10"/>
        <v>43623</v>
      </c>
      <c r="I13" s="42">
        <f t="shared" si="10"/>
        <v>43624</v>
      </c>
      <c r="J13" s="42">
        <f t="shared" si="10"/>
        <v>43625</v>
      </c>
      <c r="K13" s="42">
        <f t="shared" si="10"/>
        <v>43626</v>
      </c>
      <c r="L13" s="42">
        <f t="shared" si="10"/>
        <v>43627</v>
      </c>
      <c r="M13" s="42">
        <f t="shared" si="10"/>
        <v>43628</v>
      </c>
      <c r="N13" s="42">
        <f t="shared" si="10"/>
        <v>43629</v>
      </c>
      <c r="O13" s="42">
        <f t="shared" si="10"/>
        <v>43630</v>
      </c>
      <c r="P13" s="42">
        <f t="shared" si="10"/>
        <v>43631</v>
      </c>
      <c r="Q13" s="42">
        <f t="shared" si="10"/>
        <v>43632</v>
      </c>
      <c r="R13" s="42">
        <f t="shared" si="10"/>
        <v>43633</v>
      </c>
      <c r="S13" s="42">
        <f t="shared" si="10"/>
        <v>43634</v>
      </c>
      <c r="T13" s="42">
        <f t="shared" si="10"/>
        <v>43635</v>
      </c>
      <c r="U13" s="42">
        <f t="shared" si="10"/>
        <v>43636</v>
      </c>
      <c r="V13" s="42">
        <f t="shared" si="10"/>
        <v>43637</v>
      </c>
      <c r="W13" s="42">
        <f t="shared" si="10"/>
        <v>43638</v>
      </c>
      <c r="X13" s="42">
        <f t="shared" si="10"/>
        <v>43639</v>
      </c>
      <c r="Y13" s="42">
        <f t="shared" si="10"/>
        <v>43640</v>
      </c>
      <c r="Z13" s="42">
        <f t="shared" si="10"/>
        <v>43641</v>
      </c>
      <c r="AA13" s="42">
        <f t="shared" si="10"/>
        <v>43642</v>
      </c>
      <c r="AB13" s="42">
        <f t="shared" si="10"/>
        <v>43643</v>
      </c>
      <c r="AC13" s="42">
        <f t="shared" si="10"/>
        <v>43644</v>
      </c>
      <c r="AD13" s="42">
        <f t="shared" si="10"/>
        <v>43645</v>
      </c>
      <c r="AE13" s="42">
        <f t="shared" si="10"/>
        <v>43646</v>
      </c>
      <c r="AF13" s="42"/>
    </row>
    <row r="14" spans="1:34" s="39" customFormat="1" ht="17.100000000000001" customHeight="1">
      <c r="A14" s="45"/>
      <c r="B14" s="44" t="str">
        <f t="shared" ref="B14:AE14" si="11">TEXT(B13,"ddd")</f>
        <v>Sat</v>
      </c>
      <c r="C14" s="44" t="str">
        <f t="shared" si="11"/>
        <v>Sun</v>
      </c>
      <c r="D14" s="44" t="str">
        <f t="shared" si="11"/>
        <v>Mon</v>
      </c>
      <c r="E14" s="44" t="str">
        <f t="shared" si="11"/>
        <v>Tue</v>
      </c>
      <c r="F14" s="44" t="str">
        <f t="shared" si="11"/>
        <v>Wed</v>
      </c>
      <c r="G14" s="44" t="str">
        <f t="shared" si="11"/>
        <v>Thu</v>
      </c>
      <c r="H14" s="44" t="str">
        <f t="shared" si="11"/>
        <v>Fri</v>
      </c>
      <c r="I14" s="44" t="str">
        <f t="shared" si="11"/>
        <v>Sat</v>
      </c>
      <c r="J14" s="44" t="str">
        <f t="shared" si="11"/>
        <v>Sun</v>
      </c>
      <c r="K14" s="44" t="str">
        <f t="shared" si="11"/>
        <v>Mon</v>
      </c>
      <c r="L14" s="44" t="str">
        <f t="shared" si="11"/>
        <v>Tue</v>
      </c>
      <c r="M14" s="44" t="str">
        <f t="shared" si="11"/>
        <v>Wed</v>
      </c>
      <c r="N14" s="44" t="str">
        <f t="shared" si="11"/>
        <v>Thu</v>
      </c>
      <c r="O14" s="44" t="str">
        <f t="shared" si="11"/>
        <v>Fri</v>
      </c>
      <c r="P14" s="44" t="str">
        <f t="shared" si="11"/>
        <v>Sat</v>
      </c>
      <c r="Q14" s="44" t="str">
        <f t="shared" si="11"/>
        <v>Sun</v>
      </c>
      <c r="R14" s="44" t="str">
        <f t="shared" si="11"/>
        <v>Mon</v>
      </c>
      <c r="S14" s="44" t="str">
        <f t="shared" si="11"/>
        <v>Tue</v>
      </c>
      <c r="T14" s="44" t="str">
        <f t="shared" si="11"/>
        <v>Wed</v>
      </c>
      <c r="U14" s="44" t="str">
        <f t="shared" si="11"/>
        <v>Thu</v>
      </c>
      <c r="V14" s="44" t="str">
        <f t="shared" si="11"/>
        <v>Fri</v>
      </c>
      <c r="W14" s="44" t="str">
        <f t="shared" si="11"/>
        <v>Sat</v>
      </c>
      <c r="X14" s="44" t="str">
        <f t="shared" si="11"/>
        <v>Sun</v>
      </c>
      <c r="Y14" s="44" t="str">
        <f t="shared" si="11"/>
        <v>Mon</v>
      </c>
      <c r="Z14" s="44" t="str">
        <f t="shared" si="11"/>
        <v>Tue</v>
      </c>
      <c r="AA14" s="44" t="str">
        <f t="shared" si="11"/>
        <v>Wed</v>
      </c>
      <c r="AB14" s="44" t="str">
        <f t="shared" si="11"/>
        <v>Thu</v>
      </c>
      <c r="AC14" s="44" t="str">
        <f t="shared" si="11"/>
        <v>Fri</v>
      </c>
      <c r="AD14" s="44" t="str">
        <f t="shared" si="11"/>
        <v>Sat</v>
      </c>
      <c r="AE14" s="44" t="str">
        <f t="shared" si="11"/>
        <v>Sun</v>
      </c>
      <c r="AF14" s="44"/>
      <c r="AH14" s="46"/>
    </row>
    <row r="15" spans="1:34" s="41" customFormat="1" ht="23.1" customHeight="1">
      <c r="A15" s="43" t="str">
        <f>TEXT(DATE(A1,7,1),"m")</f>
        <v>7</v>
      </c>
      <c r="B15" s="42">
        <f>DATE($A$1,7,1)</f>
        <v>43647</v>
      </c>
      <c r="C15" s="42">
        <f t="shared" ref="C15:AF15" si="12">B15+1</f>
        <v>43648</v>
      </c>
      <c r="D15" s="42">
        <f t="shared" si="12"/>
        <v>43649</v>
      </c>
      <c r="E15" s="42">
        <f t="shared" si="12"/>
        <v>43650</v>
      </c>
      <c r="F15" s="42">
        <f t="shared" si="12"/>
        <v>43651</v>
      </c>
      <c r="G15" s="42">
        <f t="shared" si="12"/>
        <v>43652</v>
      </c>
      <c r="H15" s="42">
        <f t="shared" si="12"/>
        <v>43653</v>
      </c>
      <c r="I15" s="42">
        <f t="shared" si="12"/>
        <v>43654</v>
      </c>
      <c r="J15" s="42">
        <f t="shared" si="12"/>
        <v>43655</v>
      </c>
      <c r="K15" s="42">
        <f t="shared" si="12"/>
        <v>43656</v>
      </c>
      <c r="L15" s="42">
        <f t="shared" si="12"/>
        <v>43657</v>
      </c>
      <c r="M15" s="42">
        <f t="shared" si="12"/>
        <v>43658</v>
      </c>
      <c r="N15" s="42">
        <f t="shared" si="12"/>
        <v>43659</v>
      </c>
      <c r="O15" s="42">
        <f t="shared" si="12"/>
        <v>43660</v>
      </c>
      <c r="P15" s="42">
        <f t="shared" si="12"/>
        <v>43661</v>
      </c>
      <c r="Q15" s="42">
        <f t="shared" si="12"/>
        <v>43662</v>
      </c>
      <c r="R15" s="42">
        <f t="shared" si="12"/>
        <v>43663</v>
      </c>
      <c r="S15" s="42">
        <f t="shared" si="12"/>
        <v>43664</v>
      </c>
      <c r="T15" s="42">
        <f t="shared" si="12"/>
        <v>43665</v>
      </c>
      <c r="U15" s="42">
        <f t="shared" si="12"/>
        <v>43666</v>
      </c>
      <c r="V15" s="42">
        <f t="shared" si="12"/>
        <v>43667</v>
      </c>
      <c r="W15" s="42">
        <f t="shared" si="12"/>
        <v>43668</v>
      </c>
      <c r="X15" s="42">
        <f t="shared" si="12"/>
        <v>43669</v>
      </c>
      <c r="Y15" s="42">
        <f t="shared" si="12"/>
        <v>43670</v>
      </c>
      <c r="Z15" s="42">
        <f t="shared" si="12"/>
        <v>43671</v>
      </c>
      <c r="AA15" s="42">
        <f t="shared" si="12"/>
        <v>43672</v>
      </c>
      <c r="AB15" s="42">
        <f t="shared" si="12"/>
        <v>43673</v>
      </c>
      <c r="AC15" s="42">
        <f t="shared" si="12"/>
        <v>43674</v>
      </c>
      <c r="AD15" s="42">
        <f t="shared" si="12"/>
        <v>43675</v>
      </c>
      <c r="AE15" s="42">
        <f t="shared" si="12"/>
        <v>43676</v>
      </c>
      <c r="AF15" s="42">
        <f t="shared" si="12"/>
        <v>43677</v>
      </c>
    </row>
    <row r="16" spans="1:34" s="39" customFormat="1" ht="17.100000000000001" customHeight="1">
      <c r="A16" s="45"/>
      <c r="B16" s="44" t="str">
        <f t="shared" ref="B16:AF16" si="13">TEXT(B15,"ddd")</f>
        <v>Mon</v>
      </c>
      <c r="C16" s="44" t="str">
        <f t="shared" si="13"/>
        <v>Tue</v>
      </c>
      <c r="D16" s="44" t="str">
        <f t="shared" si="13"/>
        <v>Wed</v>
      </c>
      <c r="E16" s="44" t="str">
        <f t="shared" si="13"/>
        <v>Thu</v>
      </c>
      <c r="F16" s="44" t="str">
        <f t="shared" si="13"/>
        <v>Fri</v>
      </c>
      <c r="G16" s="44" t="str">
        <f t="shared" si="13"/>
        <v>Sat</v>
      </c>
      <c r="H16" s="44" t="str">
        <f t="shared" si="13"/>
        <v>Sun</v>
      </c>
      <c r="I16" s="44" t="str">
        <f t="shared" si="13"/>
        <v>Mon</v>
      </c>
      <c r="J16" s="44" t="str">
        <f t="shared" si="13"/>
        <v>Tue</v>
      </c>
      <c r="K16" s="44" t="str">
        <f t="shared" si="13"/>
        <v>Wed</v>
      </c>
      <c r="L16" s="44" t="str">
        <f t="shared" si="13"/>
        <v>Thu</v>
      </c>
      <c r="M16" s="44" t="str">
        <f t="shared" si="13"/>
        <v>Fri</v>
      </c>
      <c r="N16" s="44" t="str">
        <f t="shared" si="13"/>
        <v>Sat</v>
      </c>
      <c r="O16" s="44" t="str">
        <f t="shared" si="13"/>
        <v>Sun</v>
      </c>
      <c r="P16" s="44" t="str">
        <f t="shared" si="13"/>
        <v>Mon</v>
      </c>
      <c r="Q16" s="44" t="str">
        <f t="shared" si="13"/>
        <v>Tue</v>
      </c>
      <c r="R16" s="44" t="str">
        <f t="shared" si="13"/>
        <v>Wed</v>
      </c>
      <c r="S16" s="44" t="str">
        <f t="shared" si="13"/>
        <v>Thu</v>
      </c>
      <c r="T16" s="44" t="str">
        <f t="shared" si="13"/>
        <v>Fri</v>
      </c>
      <c r="U16" s="44" t="str">
        <f t="shared" si="13"/>
        <v>Sat</v>
      </c>
      <c r="V16" s="44" t="str">
        <f t="shared" si="13"/>
        <v>Sun</v>
      </c>
      <c r="W16" s="44" t="str">
        <f t="shared" si="13"/>
        <v>Mon</v>
      </c>
      <c r="X16" s="44" t="str">
        <f t="shared" si="13"/>
        <v>Tue</v>
      </c>
      <c r="Y16" s="44" t="str">
        <f t="shared" si="13"/>
        <v>Wed</v>
      </c>
      <c r="Z16" s="44" t="str">
        <f t="shared" si="13"/>
        <v>Thu</v>
      </c>
      <c r="AA16" s="44" t="str">
        <f t="shared" si="13"/>
        <v>Fri</v>
      </c>
      <c r="AB16" s="44" t="str">
        <f t="shared" si="13"/>
        <v>Sat</v>
      </c>
      <c r="AC16" s="44" t="str">
        <f t="shared" si="13"/>
        <v>Sun</v>
      </c>
      <c r="AD16" s="44" t="str">
        <f t="shared" si="13"/>
        <v>Mon</v>
      </c>
      <c r="AE16" s="44" t="str">
        <f t="shared" si="13"/>
        <v>Tue</v>
      </c>
      <c r="AF16" s="44" t="str">
        <f t="shared" si="13"/>
        <v>Wed</v>
      </c>
    </row>
    <row r="17" spans="1:32" s="41" customFormat="1" ht="23.1" customHeight="1">
      <c r="A17" s="43" t="str">
        <f>TEXT(DATE(A1,8,1),"m")</f>
        <v>8</v>
      </c>
      <c r="B17" s="42">
        <f>DATE($A$1,8,1)</f>
        <v>43678</v>
      </c>
      <c r="C17" s="42">
        <f t="shared" ref="C17:AF17" si="14">B17+1</f>
        <v>43679</v>
      </c>
      <c r="D17" s="42">
        <f t="shared" si="14"/>
        <v>43680</v>
      </c>
      <c r="E17" s="42">
        <f t="shared" si="14"/>
        <v>43681</v>
      </c>
      <c r="F17" s="42">
        <f t="shared" si="14"/>
        <v>43682</v>
      </c>
      <c r="G17" s="42">
        <f t="shared" si="14"/>
        <v>43683</v>
      </c>
      <c r="H17" s="42">
        <f t="shared" si="14"/>
        <v>43684</v>
      </c>
      <c r="I17" s="42">
        <f t="shared" si="14"/>
        <v>43685</v>
      </c>
      <c r="J17" s="42">
        <f t="shared" si="14"/>
        <v>43686</v>
      </c>
      <c r="K17" s="42">
        <f t="shared" si="14"/>
        <v>43687</v>
      </c>
      <c r="L17" s="42">
        <f t="shared" si="14"/>
        <v>43688</v>
      </c>
      <c r="M17" s="42">
        <f t="shared" si="14"/>
        <v>43689</v>
      </c>
      <c r="N17" s="42">
        <f t="shared" si="14"/>
        <v>43690</v>
      </c>
      <c r="O17" s="42">
        <f t="shared" si="14"/>
        <v>43691</v>
      </c>
      <c r="P17" s="42">
        <f t="shared" si="14"/>
        <v>43692</v>
      </c>
      <c r="Q17" s="42">
        <f t="shared" si="14"/>
        <v>43693</v>
      </c>
      <c r="R17" s="42">
        <f t="shared" si="14"/>
        <v>43694</v>
      </c>
      <c r="S17" s="42">
        <f t="shared" si="14"/>
        <v>43695</v>
      </c>
      <c r="T17" s="42">
        <f t="shared" si="14"/>
        <v>43696</v>
      </c>
      <c r="U17" s="42">
        <f t="shared" si="14"/>
        <v>43697</v>
      </c>
      <c r="V17" s="42">
        <f t="shared" si="14"/>
        <v>43698</v>
      </c>
      <c r="W17" s="42">
        <f t="shared" si="14"/>
        <v>43699</v>
      </c>
      <c r="X17" s="42">
        <f t="shared" si="14"/>
        <v>43700</v>
      </c>
      <c r="Y17" s="42">
        <f t="shared" si="14"/>
        <v>43701</v>
      </c>
      <c r="Z17" s="42">
        <f t="shared" si="14"/>
        <v>43702</v>
      </c>
      <c r="AA17" s="42">
        <f t="shared" si="14"/>
        <v>43703</v>
      </c>
      <c r="AB17" s="42">
        <f t="shared" si="14"/>
        <v>43704</v>
      </c>
      <c r="AC17" s="42">
        <f t="shared" si="14"/>
        <v>43705</v>
      </c>
      <c r="AD17" s="42">
        <f t="shared" si="14"/>
        <v>43706</v>
      </c>
      <c r="AE17" s="42">
        <f t="shared" si="14"/>
        <v>43707</v>
      </c>
      <c r="AF17" s="42">
        <f t="shared" si="14"/>
        <v>43708</v>
      </c>
    </row>
    <row r="18" spans="1:32" s="39" customFormat="1" ht="17.100000000000001" customHeight="1">
      <c r="A18" s="45"/>
      <c r="B18" s="44" t="str">
        <f t="shared" ref="B18:AF18" si="15">TEXT(B17,"ddd")</f>
        <v>Thu</v>
      </c>
      <c r="C18" s="44" t="str">
        <f t="shared" si="15"/>
        <v>Fri</v>
      </c>
      <c r="D18" s="44" t="str">
        <f t="shared" si="15"/>
        <v>Sat</v>
      </c>
      <c r="E18" s="44" t="str">
        <f t="shared" si="15"/>
        <v>Sun</v>
      </c>
      <c r="F18" s="44" t="str">
        <f t="shared" si="15"/>
        <v>Mon</v>
      </c>
      <c r="G18" s="44" t="str">
        <f t="shared" si="15"/>
        <v>Tue</v>
      </c>
      <c r="H18" s="44" t="str">
        <f t="shared" si="15"/>
        <v>Wed</v>
      </c>
      <c r="I18" s="44" t="str">
        <f t="shared" si="15"/>
        <v>Thu</v>
      </c>
      <c r="J18" s="44" t="str">
        <f t="shared" si="15"/>
        <v>Fri</v>
      </c>
      <c r="K18" s="44" t="str">
        <f t="shared" si="15"/>
        <v>Sat</v>
      </c>
      <c r="L18" s="44" t="str">
        <f t="shared" si="15"/>
        <v>Sun</v>
      </c>
      <c r="M18" s="44" t="str">
        <f t="shared" si="15"/>
        <v>Mon</v>
      </c>
      <c r="N18" s="44" t="str">
        <f t="shared" si="15"/>
        <v>Tue</v>
      </c>
      <c r="O18" s="44" t="str">
        <f t="shared" si="15"/>
        <v>Wed</v>
      </c>
      <c r="P18" s="44" t="str">
        <f t="shared" si="15"/>
        <v>Thu</v>
      </c>
      <c r="Q18" s="44" t="str">
        <f t="shared" si="15"/>
        <v>Fri</v>
      </c>
      <c r="R18" s="44" t="str">
        <f t="shared" si="15"/>
        <v>Sat</v>
      </c>
      <c r="S18" s="44" t="str">
        <f t="shared" si="15"/>
        <v>Sun</v>
      </c>
      <c r="T18" s="44" t="str">
        <f t="shared" si="15"/>
        <v>Mon</v>
      </c>
      <c r="U18" s="44" t="str">
        <f t="shared" si="15"/>
        <v>Tue</v>
      </c>
      <c r="V18" s="44" t="str">
        <f t="shared" si="15"/>
        <v>Wed</v>
      </c>
      <c r="W18" s="44" t="str">
        <f t="shared" si="15"/>
        <v>Thu</v>
      </c>
      <c r="X18" s="44" t="str">
        <f t="shared" si="15"/>
        <v>Fri</v>
      </c>
      <c r="Y18" s="44" t="str">
        <f t="shared" si="15"/>
        <v>Sat</v>
      </c>
      <c r="Z18" s="44" t="str">
        <f t="shared" si="15"/>
        <v>Sun</v>
      </c>
      <c r="AA18" s="44" t="str">
        <f t="shared" si="15"/>
        <v>Mon</v>
      </c>
      <c r="AB18" s="44" t="str">
        <f t="shared" si="15"/>
        <v>Tue</v>
      </c>
      <c r="AC18" s="44" t="str">
        <f t="shared" si="15"/>
        <v>Wed</v>
      </c>
      <c r="AD18" s="44" t="str">
        <f t="shared" si="15"/>
        <v>Thu</v>
      </c>
      <c r="AE18" s="44" t="str">
        <f t="shared" si="15"/>
        <v>Fri</v>
      </c>
      <c r="AF18" s="44" t="str">
        <f t="shared" si="15"/>
        <v>Sat</v>
      </c>
    </row>
    <row r="19" spans="1:32" s="41" customFormat="1" ht="23.1" customHeight="1">
      <c r="A19" s="43" t="str">
        <f>TEXT(DATE(A1,9,1),"m")</f>
        <v>9</v>
      </c>
      <c r="B19" s="42">
        <f>DATE($A$1,9,1)</f>
        <v>43709</v>
      </c>
      <c r="C19" s="42">
        <f t="shared" ref="C19:AE19" si="16">B19+1</f>
        <v>43710</v>
      </c>
      <c r="D19" s="42">
        <f t="shared" si="16"/>
        <v>43711</v>
      </c>
      <c r="E19" s="42">
        <f t="shared" si="16"/>
        <v>43712</v>
      </c>
      <c r="F19" s="42">
        <f t="shared" si="16"/>
        <v>43713</v>
      </c>
      <c r="G19" s="42">
        <f t="shared" si="16"/>
        <v>43714</v>
      </c>
      <c r="H19" s="42">
        <f t="shared" si="16"/>
        <v>43715</v>
      </c>
      <c r="I19" s="42">
        <f t="shared" si="16"/>
        <v>43716</v>
      </c>
      <c r="J19" s="42">
        <f t="shared" si="16"/>
        <v>43717</v>
      </c>
      <c r="K19" s="42">
        <f t="shared" si="16"/>
        <v>43718</v>
      </c>
      <c r="L19" s="42">
        <f t="shared" si="16"/>
        <v>43719</v>
      </c>
      <c r="M19" s="42">
        <f t="shared" si="16"/>
        <v>43720</v>
      </c>
      <c r="N19" s="42">
        <f t="shared" si="16"/>
        <v>43721</v>
      </c>
      <c r="O19" s="42">
        <f t="shared" si="16"/>
        <v>43722</v>
      </c>
      <c r="P19" s="42">
        <f t="shared" si="16"/>
        <v>43723</v>
      </c>
      <c r="Q19" s="42">
        <f t="shared" si="16"/>
        <v>43724</v>
      </c>
      <c r="R19" s="42">
        <f t="shared" si="16"/>
        <v>43725</v>
      </c>
      <c r="S19" s="42">
        <f t="shared" si="16"/>
        <v>43726</v>
      </c>
      <c r="T19" s="42">
        <f t="shared" si="16"/>
        <v>43727</v>
      </c>
      <c r="U19" s="42">
        <f t="shared" si="16"/>
        <v>43728</v>
      </c>
      <c r="V19" s="42">
        <f t="shared" si="16"/>
        <v>43729</v>
      </c>
      <c r="W19" s="42">
        <f t="shared" si="16"/>
        <v>43730</v>
      </c>
      <c r="X19" s="42">
        <f t="shared" si="16"/>
        <v>43731</v>
      </c>
      <c r="Y19" s="42">
        <f t="shared" si="16"/>
        <v>43732</v>
      </c>
      <c r="Z19" s="42">
        <f t="shared" si="16"/>
        <v>43733</v>
      </c>
      <c r="AA19" s="42">
        <f t="shared" si="16"/>
        <v>43734</v>
      </c>
      <c r="AB19" s="42">
        <f t="shared" si="16"/>
        <v>43735</v>
      </c>
      <c r="AC19" s="42">
        <f t="shared" si="16"/>
        <v>43736</v>
      </c>
      <c r="AD19" s="42">
        <f t="shared" si="16"/>
        <v>43737</v>
      </c>
      <c r="AE19" s="42">
        <f t="shared" si="16"/>
        <v>43738</v>
      </c>
      <c r="AF19" s="42"/>
    </row>
    <row r="20" spans="1:32" s="39" customFormat="1" ht="17.100000000000001" customHeight="1">
      <c r="A20" s="45"/>
      <c r="B20" s="44" t="str">
        <f t="shared" ref="B20:AE20" si="17">TEXT(B19,"ddd")</f>
        <v>Sun</v>
      </c>
      <c r="C20" s="44" t="str">
        <f t="shared" si="17"/>
        <v>Mon</v>
      </c>
      <c r="D20" s="44" t="str">
        <f t="shared" si="17"/>
        <v>Tue</v>
      </c>
      <c r="E20" s="44" t="str">
        <f t="shared" si="17"/>
        <v>Wed</v>
      </c>
      <c r="F20" s="44" t="str">
        <f t="shared" si="17"/>
        <v>Thu</v>
      </c>
      <c r="G20" s="44" t="str">
        <f t="shared" si="17"/>
        <v>Fri</v>
      </c>
      <c r="H20" s="44" t="str">
        <f t="shared" si="17"/>
        <v>Sat</v>
      </c>
      <c r="I20" s="44" t="str">
        <f t="shared" si="17"/>
        <v>Sun</v>
      </c>
      <c r="J20" s="44" t="str">
        <f t="shared" si="17"/>
        <v>Mon</v>
      </c>
      <c r="K20" s="44" t="str">
        <f t="shared" si="17"/>
        <v>Tue</v>
      </c>
      <c r="L20" s="44" t="str">
        <f t="shared" si="17"/>
        <v>Wed</v>
      </c>
      <c r="M20" s="44" t="str">
        <f t="shared" si="17"/>
        <v>Thu</v>
      </c>
      <c r="N20" s="44" t="str">
        <f t="shared" si="17"/>
        <v>Fri</v>
      </c>
      <c r="O20" s="44" t="str">
        <f t="shared" si="17"/>
        <v>Sat</v>
      </c>
      <c r="P20" s="44" t="str">
        <f t="shared" si="17"/>
        <v>Sun</v>
      </c>
      <c r="Q20" s="44" t="str">
        <f t="shared" si="17"/>
        <v>Mon</v>
      </c>
      <c r="R20" s="44" t="str">
        <f t="shared" si="17"/>
        <v>Tue</v>
      </c>
      <c r="S20" s="44" t="str">
        <f t="shared" si="17"/>
        <v>Wed</v>
      </c>
      <c r="T20" s="44" t="str">
        <f t="shared" si="17"/>
        <v>Thu</v>
      </c>
      <c r="U20" s="44" t="str">
        <f t="shared" si="17"/>
        <v>Fri</v>
      </c>
      <c r="V20" s="44" t="str">
        <f t="shared" si="17"/>
        <v>Sat</v>
      </c>
      <c r="W20" s="44" t="str">
        <f t="shared" si="17"/>
        <v>Sun</v>
      </c>
      <c r="X20" s="44" t="str">
        <f t="shared" si="17"/>
        <v>Mon</v>
      </c>
      <c r="Y20" s="44" t="str">
        <f t="shared" si="17"/>
        <v>Tue</v>
      </c>
      <c r="Z20" s="44" t="str">
        <f t="shared" si="17"/>
        <v>Wed</v>
      </c>
      <c r="AA20" s="44" t="str">
        <f t="shared" si="17"/>
        <v>Thu</v>
      </c>
      <c r="AB20" s="44" t="str">
        <f t="shared" si="17"/>
        <v>Fri</v>
      </c>
      <c r="AC20" s="44" t="str">
        <f t="shared" si="17"/>
        <v>Sat</v>
      </c>
      <c r="AD20" s="44" t="str">
        <f t="shared" si="17"/>
        <v>Sun</v>
      </c>
      <c r="AE20" s="44" t="str">
        <f t="shared" si="17"/>
        <v>Mon</v>
      </c>
      <c r="AF20" s="44"/>
    </row>
    <row r="21" spans="1:32" s="41" customFormat="1" ht="23.1" customHeight="1">
      <c r="A21" s="43" t="str">
        <f>TEXT(DATE(A1,10,1),"m")</f>
        <v>10</v>
      </c>
      <c r="B21" s="42">
        <f>DATE($A$1,10,1)</f>
        <v>43739</v>
      </c>
      <c r="C21" s="42">
        <f t="shared" ref="C21:AF21" si="18">B21+1</f>
        <v>43740</v>
      </c>
      <c r="D21" s="42">
        <f t="shared" si="18"/>
        <v>43741</v>
      </c>
      <c r="E21" s="42">
        <f t="shared" si="18"/>
        <v>43742</v>
      </c>
      <c r="F21" s="42">
        <f t="shared" si="18"/>
        <v>43743</v>
      </c>
      <c r="G21" s="42">
        <f t="shared" si="18"/>
        <v>43744</v>
      </c>
      <c r="H21" s="42">
        <f t="shared" si="18"/>
        <v>43745</v>
      </c>
      <c r="I21" s="42">
        <f t="shared" si="18"/>
        <v>43746</v>
      </c>
      <c r="J21" s="42">
        <f t="shared" si="18"/>
        <v>43747</v>
      </c>
      <c r="K21" s="42">
        <f t="shared" si="18"/>
        <v>43748</v>
      </c>
      <c r="L21" s="42">
        <f t="shared" si="18"/>
        <v>43749</v>
      </c>
      <c r="M21" s="42">
        <f t="shared" si="18"/>
        <v>43750</v>
      </c>
      <c r="N21" s="42">
        <f t="shared" si="18"/>
        <v>43751</v>
      </c>
      <c r="O21" s="42">
        <f t="shared" si="18"/>
        <v>43752</v>
      </c>
      <c r="P21" s="42">
        <f t="shared" si="18"/>
        <v>43753</v>
      </c>
      <c r="Q21" s="42">
        <f t="shared" si="18"/>
        <v>43754</v>
      </c>
      <c r="R21" s="42">
        <f t="shared" si="18"/>
        <v>43755</v>
      </c>
      <c r="S21" s="42">
        <f t="shared" si="18"/>
        <v>43756</v>
      </c>
      <c r="T21" s="42">
        <f t="shared" si="18"/>
        <v>43757</v>
      </c>
      <c r="U21" s="42">
        <f t="shared" si="18"/>
        <v>43758</v>
      </c>
      <c r="V21" s="42">
        <f t="shared" si="18"/>
        <v>43759</v>
      </c>
      <c r="W21" s="42">
        <f t="shared" si="18"/>
        <v>43760</v>
      </c>
      <c r="X21" s="42">
        <f t="shared" si="18"/>
        <v>43761</v>
      </c>
      <c r="Y21" s="42">
        <f t="shared" si="18"/>
        <v>43762</v>
      </c>
      <c r="Z21" s="42">
        <f t="shared" si="18"/>
        <v>43763</v>
      </c>
      <c r="AA21" s="42">
        <f t="shared" si="18"/>
        <v>43764</v>
      </c>
      <c r="AB21" s="42">
        <f t="shared" si="18"/>
        <v>43765</v>
      </c>
      <c r="AC21" s="42">
        <f t="shared" si="18"/>
        <v>43766</v>
      </c>
      <c r="AD21" s="42">
        <f t="shared" si="18"/>
        <v>43767</v>
      </c>
      <c r="AE21" s="42">
        <f t="shared" si="18"/>
        <v>43768</v>
      </c>
      <c r="AF21" s="42">
        <f t="shared" si="18"/>
        <v>43769</v>
      </c>
    </row>
    <row r="22" spans="1:32" s="39" customFormat="1" ht="17.100000000000001" customHeight="1">
      <c r="A22" s="45"/>
      <c r="B22" s="44" t="str">
        <f t="shared" ref="B22:AF22" si="19">TEXT(B21,"ddd")</f>
        <v>Tue</v>
      </c>
      <c r="C22" s="44" t="str">
        <f t="shared" si="19"/>
        <v>Wed</v>
      </c>
      <c r="D22" s="44" t="str">
        <f t="shared" si="19"/>
        <v>Thu</v>
      </c>
      <c r="E22" s="44" t="str">
        <f t="shared" si="19"/>
        <v>Fri</v>
      </c>
      <c r="F22" s="44" t="str">
        <f t="shared" si="19"/>
        <v>Sat</v>
      </c>
      <c r="G22" s="44" t="str">
        <f t="shared" si="19"/>
        <v>Sun</v>
      </c>
      <c r="H22" s="44" t="str">
        <f t="shared" si="19"/>
        <v>Mon</v>
      </c>
      <c r="I22" s="44" t="str">
        <f t="shared" si="19"/>
        <v>Tue</v>
      </c>
      <c r="J22" s="44" t="str">
        <f t="shared" si="19"/>
        <v>Wed</v>
      </c>
      <c r="K22" s="44" t="str">
        <f t="shared" si="19"/>
        <v>Thu</v>
      </c>
      <c r="L22" s="44" t="str">
        <f t="shared" si="19"/>
        <v>Fri</v>
      </c>
      <c r="M22" s="44" t="str">
        <f t="shared" si="19"/>
        <v>Sat</v>
      </c>
      <c r="N22" s="44" t="str">
        <f t="shared" si="19"/>
        <v>Sun</v>
      </c>
      <c r="O22" s="44" t="str">
        <f t="shared" si="19"/>
        <v>Mon</v>
      </c>
      <c r="P22" s="44" t="str">
        <f t="shared" si="19"/>
        <v>Tue</v>
      </c>
      <c r="Q22" s="44" t="str">
        <f t="shared" si="19"/>
        <v>Wed</v>
      </c>
      <c r="R22" s="44" t="str">
        <f t="shared" si="19"/>
        <v>Thu</v>
      </c>
      <c r="S22" s="44" t="str">
        <f t="shared" si="19"/>
        <v>Fri</v>
      </c>
      <c r="T22" s="44" t="str">
        <f t="shared" si="19"/>
        <v>Sat</v>
      </c>
      <c r="U22" s="44" t="str">
        <f t="shared" si="19"/>
        <v>Sun</v>
      </c>
      <c r="V22" s="44" t="str">
        <f t="shared" si="19"/>
        <v>Mon</v>
      </c>
      <c r="W22" s="44" t="str">
        <f t="shared" si="19"/>
        <v>Tue</v>
      </c>
      <c r="X22" s="44" t="str">
        <f t="shared" si="19"/>
        <v>Wed</v>
      </c>
      <c r="Y22" s="44" t="str">
        <f t="shared" si="19"/>
        <v>Thu</v>
      </c>
      <c r="Z22" s="44" t="str">
        <f t="shared" si="19"/>
        <v>Fri</v>
      </c>
      <c r="AA22" s="44" t="str">
        <f t="shared" si="19"/>
        <v>Sat</v>
      </c>
      <c r="AB22" s="44" t="str">
        <f t="shared" si="19"/>
        <v>Sun</v>
      </c>
      <c r="AC22" s="44" t="str">
        <f t="shared" si="19"/>
        <v>Mon</v>
      </c>
      <c r="AD22" s="44" t="str">
        <f t="shared" si="19"/>
        <v>Tue</v>
      </c>
      <c r="AE22" s="44" t="str">
        <f t="shared" si="19"/>
        <v>Wed</v>
      </c>
      <c r="AF22" s="44" t="str">
        <f t="shared" si="19"/>
        <v>Thu</v>
      </c>
    </row>
    <row r="23" spans="1:32" s="41" customFormat="1" ht="23.1" customHeight="1">
      <c r="A23" s="43" t="str">
        <f>TEXT(DATE(A1,11,1),"m")</f>
        <v>11</v>
      </c>
      <c r="B23" s="42">
        <f>DATE($A$1,11,1)</f>
        <v>43770</v>
      </c>
      <c r="C23" s="42">
        <f t="shared" ref="C23:AE23" si="20">B23+1</f>
        <v>43771</v>
      </c>
      <c r="D23" s="42">
        <f t="shared" si="20"/>
        <v>43772</v>
      </c>
      <c r="E23" s="42">
        <f t="shared" si="20"/>
        <v>43773</v>
      </c>
      <c r="F23" s="42">
        <f t="shared" si="20"/>
        <v>43774</v>
      </c>
      <c r="G23" s="42">
        <f t="shared" si="20"/>
        <v>43775</v>
      </c>
      <c r="H23" s="42">
        <f t="shared" si="20"/>
        <v>43776</v>
      </c>
      <c r="I23" s="42">
        <f t="shared" si="20"/>
        <v>43777</v>
      </c>
      <c r="J23" s="42">
        <f t="shared" si="20"/>
        <v>43778</v>
      </c>
      <c r="K23" s="42">
        <f t="shared" si="20"/>
        <v>43779</v>
      </c>
      <c r="L23" s="42">
        <f t="shared" si="20"/>
        <v>43780</v>
      </c>
      <c r="M23" s="42">
        <f t="shared" si="20"/>
        <v>43781</v>
      </c>
      <c r="N23" s="42">
        <f t="shared" si="20"/>
        <v>43782</v>
      </c>
      <c r="O23" s="42">
        <f t="shared" si="20"/>
        <v>43783</v>
      </c>
      <c r="P23" s="42">
        <f t="shared" si="20"/>
        <v>43784</v>
      </c>
      <c r="Q23" s="42">
        <f t="shared" si="20"/>
        <v>43785</v>
      </c>
      <c r="R23" s="42">
        <f t="shared" si="20"/>
        <v>43786</v>
      </c>
      <c r="S23" s="42">
        <f t="shared" si="20"/>
        <v>43787</v>
      </c>
      <c r="T23" s="42">
        <f t="shared" si="20"/>
        <v>43788</v>
      </c>
      <c r="U23" s="42">
        <f t="shared" si="20"/>
        <v>43789</v>
      </c>
      <c r="V23" s="42">
        <f t="shared" si="20"/>
        <v>43790</v>
      </c>
      <c r="W23" s="42">
        <f t="shared" si="20"/>
        <v>43791</v>
      </c>
      <c r="X23" s="42">
        <f t="shared" si="20"/>
        <v>43792</v>
      </c>
      <c r="Y23" s="42">
        <f t="shared" si="20"/>
        <v>43793</v>
      </c>
      <c r="Z23" s="42">
        <f t="shared" si="20"/>
        <v>43794</v>
      </c>
      <c r="AA23" s="42">
        <f t="shared" si="20"/>
        <v>43795</v>
      </c>
      <c r="AB23" s="42">
        <f t="shared" si="20"/>
        <v>43796</v>
      </c>
      <c r="AC23" s="42">
        <f t="shared" si="20"/>
        <v>43797</v>
      </c>
      <c r="AD23" s="42">
        <f t="shared" si="20"/>
        <v>43798</v>
      </c>
      <c r="AE23" s="42">
        <f t="shared" si="20"/>
        <v>43799</v>
      </c>
      <c r="AF23" s="42"/>
    </row>
    <row r="24" spans="1:32" s="39" customFormat="1" ht="17.100000000000001" customHeight="1">
      <c r="A24" s="45"/>
      <c r="B24" s="44" t="str">
        <f t="shared" ref="B24:AE24" si="21">TEXT(B23,"ddd")</f>
        <v>Fri</v>
      </c>
      <c r="C24" s="44" t="str">
        <f t="shared" si="21"/>
        <v>Sat</v>
      </c>
      <c r="D24" s="44" t="str">
        <f t="shared" si="21"/>
        <v>Sun</v>
      </c>
      <c r="E24" s="44" t="str">
        <f t="shared" si="21"/>
        <v>Mon</v>
      </c>
      <c r="F24" s="44" t="str">
        <f t="shared" si="21"/>
        <v>Tue</v>
      </c>
      <c r="G24" s="44" t="str">
        <f t="shared" si="21"/>
        <v>Wed</v>
      </c>
      <c r="H24" s="44" t="str">
        <f t="shared" si="21"/>
        <v>Thu</v>
      </c>
      <c r="I24" s="44" t="str">
        <f t="shared" si="21"/>
        <v>Fri</v>
      </c>
      <c r="J24" s="44" t="str">
        <f t="shared" si="21"/>
        <v>Sat</v>
      </c>
      <c r="K24" s="44" t="str">
        <f t="shared" si="21"/>
        <v>Sun</v>
      </c>
      <c r="L24" s="44" t="str">
        <f t="shared" si="21"/>
        <v>Mon</v>
      </c>
      <c r="M24" s="44" t="str">
        <f t="shared" si="21"/>
        <v>Tue</v>
      </c>
      <c r="N24" s="44" t="str">
        <f t="shared" si="21"/>
        <v>Wed</v>
      </c>
      <c r="O24" s="44" t="str">
        <f t="shared" si="21"/>
        <v>Thu</v>
      </c>
      <c r="P24" s="44" t="str">
        <f t="shared" si="21"/>
        <v>Fri</v>
      </c>
      <c r="Q24" s="44" t="str">
        <f t="shared" si="21"/>
        <v>Sat</v>
      </c>
      <c r="R24" s="44" t="str">
        <f t="shared" si="21"/>
        <v>Sun</v>
      </c>
      <c r="S24" s="44" t="str">
        <f t="shared" si="21"/>
        <v>Mon</v>
      </c>
      <c r="T24" s="44" t="str">
        <f t="shared" si="21"/>
        <v>Tue</v>
      </c>
      <c r="U24" s="44" t="str">
        <f t="shared" si="21"/>
        <v>Wed</v>
      </c>
      <c r="V24" s="44" t="str">
        <f t="shared" si="21"/>
        <v>Thu</v>
      </c>
      <c r="W24" s="44" t="str">
        <f t="shared" si="21"/>
        <v>Fri</v>
      </c>
      <c r="X24" s="44" t="str">
        <f t="shared" si="21"/>
        <v>Sat</v>
      </c>
      <c r="Y24" s="44" t="str">
        <f t="shared" si="21"/>
        <v>Sun</v>
      </c>
      <c r="Z24" s="44" t="str">
        <f t="shared" si="21"/>
        <v>Mon</v>
      </c>
      <c r="AA24" s="44" t="str">
        <f t="shared" si="21"/>
        <v>Tue</v>
      </c>
      <c r="AB24" s="44" t="str">
        <f t="shared" si="21"/>
        <v>Wed</v>
      </c>
      <c r="AC24" s="44" t="str">
        <f t="shared" si="21"/>
        <v>Thu</v>
      </c>
      <c r="AD24" s="44" t="str">
        <f t="shared" si="21"/>
        <v>Fri</v>
      </c>
      <c r="AE24" s="44" t="str">
        <f t="shared" si="21"/>
        <v>Sat</v>
      </c>
      <c r="AF24" s="44"/>
    </row>
    <row r="25" spans="1:32" s="41" customFormat="1" ht="23.1" customHeight="1">
      <c r="A25" s="43" t="str">
        <f>TEXT(DATE(A1,12,1),"m")</f>
        <v>12</v>
      </c>
      <c r="B25" s="42">
        <f>DATE($A$1,12,1)</f>
        <v>43800</v>
      </c>
      <c r="C25" s="42">
        <f t="shared" ref="C25:AF25" si="22">B25+1</f>
        <v>43801</v>
      </c>
      <c r="D25" s="42">
        <f t="shared" si="22"/>
        <v>43802</v>
      </c>
      <c r="E25" s="42">
        <f t="shared" si="22"/>
        <v>43803</v>
      </c>
      <c r="F25" s="42">
        <f t="shared" si="22"/>
        <v>43804</v>
      </c>
      <c r="G25" s="42">
        <f t="shared" si="22"/>
        <v>43805</v>
      </c>
      <c r="H25" s="42">
        <f t="shared" si="22"/>
        <v>43806</v>
      </c>
      <c r="I25" s="42">
        <f t="shared" si="22"/>
        <v>43807</v>
      </c>
      <c r="J25" s="42">
        <f t="shared" si="22"/>
        <v>43808</v>
      </c>
      <c r="K25" s="42">
        <f t="shared" si="22"/>
        <v>43809</v>
      </c>
      <c r="L25" s="42">
        <f t="shared" si="22"/>
        <v>43810</v>
      </c>
      <c r="M25" s="42">
        <f t="shared" si="22"/>
        <v>43811</v>
      </c>
      <c r="N25" s="42">
        <f t="shared" si="22"/>
        <v>43812</v>
      </c>
      <c r="O25" s="42">
        <f t="shared" si="22"/>
        <v>43813</v>
      </c>
      <c r="P25" s="42">
        <f t="shared" si="22"/>
        <v>43814</v>
      </c>
      <c r="Q25" s="42">
        <f t="shared" si="22"/>
        <v>43815</v>
      </c>
      <c r="R25" s="42">
        <f t="shared" si="22"/>
        <v>43816</v>
      </c>
      <c r="S25" s="42">
        <f t="shared" si="22"/>
        <v>43817</v>
      </c>
      <c r="T25" s="42">
        <f t="shared" si="22"/>
        <v>43818</v>
      </c>
      <c r="U25" s="42">
        <f t="shared" si="22"/>
        <v>43819</v>
      </c>
      <c r="V25" s="42">
        <f t="shared" si="22"/>
        <v>43820</v>
      </c>
      <c r="W25" s="42">
        <f t="shared" si="22"/>
        <v>43821</v>
      </c>
      <c r="X25" s="42">
        <f t="shared" si="22"/>
        <v>43822</v>
      </c>
      <c r="Y25" s="42">
        <f t="shared" si="22"/>
        <v>43823</v>
      </c>
      <c r="Z25" s="42">
        <f t="shared" si="22"/>
        <v>43824</v>
      </c>
      <c r="AA25" s="42">
        <f t="shared" si="22"/>
        <v>43825</v>
      </c>
      <c r="AB25" s="42">
        <f t="shared" si="22"/>
        <v>43826</v>
      </c>
      <c r="AC25" s="42">
        <f t="shared" si="22"/>
        <v>43827</v>
      </c>
      <c r="AD25" s="42">
        <f t="shared" si="22"/>
        <v>43828</v>
      </c>
      <c r="AE25" s="42">
        <f t="shared" si="22"/>
        <v>43829</v>
      </c>
      <c r="AF25" s="42">
        <f t="shared" si="22"/>
        <v>43830</v>
      </c>
    </row>
    <row r="26" spans="1:32" s="39" customFormat="1" ht="17.100000000000001" customHeight="1">
      <c r="B26" s="40" t="str">
        <f t="shared" ref="B26:AF26" si="23">TEXT(B25,"ddd")</f>
        <v>Sun</v>
      </c>
      <c r="C26" s="40" t="str">
        <f t="shared" si="23"/>
        <v>Mon</v>
      </c>
      <c r="D26" s="40" t="str">
        <f t="shared" si="23"/>
        <v>Tue</v>
      </c>
      <c r="E26" s="40" t="str">
        <f t="shared" si="23"/>
        <v>Wed</v>
      </c>
      <c r="F26" s="40" t="str">
        <f t="shared" si="23"/>
        <v>Thu</v>
      </c>
      <c r="G26" s="40" t="str">
        <f t="shared" si="23"/>
        <v>Fri</v>
      </c>
      <c r="H26" s="40" t="str">
        <f t="shared" si="23"/>
        <v>Sat</v>
      </c>
      <c r="I26" s="40" t="str">
        <f t="shared" si="23"/>
        <v>Sun</v>
      </c>
      <c r="J26" s="40" t="str">
        <f t="shared" si="23"/>
        <v>Mon</v>
      </c>
      <c r="K26" s="40" t="str">
        <f t="shared" si="23"/>
        <v>Tue</v>
      </c>
      <c r="L26" s="40" t="str">
        <f t="shared" si="23"/>
        <v>Wed</v>
      </c>
      <c r="M26" s="40" t="str">
        <f t="shared" si="23"/>
        <v>Thu</v>
      </c>
      <c r="N26" s="40" t="str">
        <f t="shared" si="23"/>
        <v>Fri</v>
      </c>
      <c r="O26" s="40" t="str">
        <f t="shared" si="23"/>
        <v>Sat</v>
      </c>
      <c r="P26" s="40" t="str">
        <f t="shared" si="23"/>
        <v>Sun</v>
      </c>
      <c r="Q26" s="40" t="str">
        <f t="shared" si="23"/>
        <v>Mon</v>
      </c>
      <c r="R26" s="40" t="str">
        <f t="shared" si="23"/>
        <v>Tue</v>
      </c>
      <c r="S26" s="40" t="str">
        <f t="shared" si="23"/>
        <v>Wed</v>
      </c>
      <c r="T26" s="40" t="str">
        <f t="shared" si="23"/>
        <v>Thu</v>
      </c>
      <c r="U26" s="40" t="str">
        <f t="shared" si="23"/>
        <v>Fri</v>
      </c>
      <c r="V26" s="40" t="str">
        <f t="shared" si="23"/>
        <v>Sat</v>
      </c>
      <c r="W26" s="40" t="str">
        <f t="shared" si="23"/>
        <v>Sun</v>
      </c>
      <c r="X26" s="40" t="str">
        <f t="shared" si="23"/>
        <v>Mon</v>
      </c>
      <c r="Y26" s="40" t="str">
        <f t="shared" si="23"/>
        <v>Tue</v>
      </c>
      <c r="Z26" s="40" t="str">
        <f t="shared" si="23"/>
        <v>Wed</v>
      </c>
      <c r="AA26" s="40" t="str">
        <f t="shared" si="23"/>
        <v>Thu</v>
      </c>
      <c r="AB26" s="40" t="str">
        <f t="shared" si="23"/>
        <v>Fri</v>
      </c>
      <c r="AC26" s="40" t="str">
        <f t="shared" si="23"/>
        <v>Sat</v>
      </c>
      <c r="AD26" s="40" t="str">
        <f t="shared" si="23"/>
        <v>Sun</v>
      </c>
      <c r="AE26" s="40" t="str">
        <f t="shared" si="23"/>
        <v>Mon</v>
      </c>
      <c r="AF26" s="40" t="str">
        <f t="shared" si="23"/>
        <v>Tue</v>
      </c>
    </row>
  </sheetData>
  <sheetProtection sheet="1" objects="1" scenarios="1"/>
  <customSheetViews>
    <customSheetView guid="{3CF0E251-629F-4893-9317-AA0080B3A4F9}" showGridLines="0">
      <selection activeCell="AF11" sqref="AF11"/>
      <pageMargins left="0" right="0" top="0" bottom="0" header="0" footer="0"/>
      <printOptions horizontalCentered="1" verticalCentered="1"/>
      <pageSetup paperSize="9" orientation="landscape" r:id="rId1"/>
    </customSheetView>
  </customSheetViews>
  <mergeCells count="1">
    <mergeCell ref="A1:AF1"/>
  </mergeCells>
  <phoneticPr fontId="19"/>
  <conditionalFormatting sqref="B24:AF24 B22:AF22 B20:AF20 B18:AF18 B16:AF16 B14:AF14 B12:AF12 B10:AF10 B8:AF8 B4:AF4 B6:AF6">
    <cfRule type="cellIs" dxfId="30" priority="27" operator="equal">
      <formula>"Sun"</formula>
    </cfRule>
    <cfRule type="cellIs" dxfId="29" priority="28" operator="equal">
      <formula>"Sat"</formula>
    </cfRule>
  </conditionalFormatting>
  <conditionalFormatting sqref="B26:AF26">
    <cfRule type="cellIs" dxfId="28" priority="25" operator="equal">
      <formula>"Sun"</formula>
    </cfRule>
    <cfRule type="cellIs" dxfId="27" priority="26" operator="equal">
      <formula>"Sat"</formula>
    </cfRule>
  </conditionalFormatting>
  <conditionalFormatting sqref="B3:AF3">
    <cfRule type="expression" dxfId="26" priority="23">
      <formula>WEEKDAY(B3)=7</formula>
    </cfRule>
    <cfRule type="expression" dxfId="25" priority="24">
      <formula>WEEKDAY(B3)=1</formula>
    </cfRule>
  </conditionalFormatting>
  <conditionalFormatting sqref="B5:AF5">
    <cfRule type="expression" dxfId="24" priority="21">
      <formula>WEEKDAY(B5)=7</formula>
    </cfRule>
    <cfRule type="expression" dxfId="23" priority="22">
      <formula>WEEKDAY(B5)=1</formula>
    </cfRule>
  </conditionalFormatting>
  <conditionalFormatting sqref="B7:AF7">
    <cfRule type="expression" dxfId="22" priority="19">
      <formula>WEEKDAY(B7)=7</formula>
    </cfRule>
    <cfRule type="expression" dxfId="21" priority="20">
      <formula>WEEKDAY(B7)=1</formula>
    </cfRule>
  </conditionalFormatting>
  <conditionalFormatting sqref="B9:AF9">
    <cfRule type="expression" dxfId="20" priority="17">
      <formula>WEEKDAY(B9)=7</formula>
    </cfRule>
    <cfRule type="expression" dxfId="19" priority="18">
      <formula>WEEKDAY(B9)=1</formula>
    </cfRule>
  </conditionalFormatting>
  <conditionalFormatting sqref="B11:AF11">
    <cfRule type="expression" dxfId="18" priority="15">
      <formula>WEEKDAY(B11)=7</formula>
    </cfRule>
    <cfRule type="expression" dxfId="17" priority="16">
      <formula>WEEKDAY(B11)=1</formula>
    </cfRule>
  </conditionalFormatting>
  <conditionalFormatting sqref="B13:AF13">
    <cfRule type="expression" dxfId="16" priority="13">
      <formula>WEEKDAY(B13)=7</formula>
    </cfRule>
    <cfRule type="expression" dxfId="15" priority="14">
      <formula>WEEKDAY(B13)=1</formula>
    </cfRule>
  </conditionalFormatting>
  <conditionalFormatting sqref="B15:AF15">
    <cfRule type="expression" dxfId="14" priority="11">
      <formula>WEEKDAY(B15)=7</formula>
    </cfRule>
    <cfRule type="expression" dxfId="13" priority="12">
      <formula>WEEKDAY(B15)=1</formula>
    </cfRule>
  </conditionalFormatting>
  <conditionalFormatting sqref="B17:AF17">
    <cfRule type="expression" dxfId="12" priority="9">
      <formula>WEEKDAY(B17)=7</formula>
    </cfRule>
    <cfRule type="expression" dxfId="11" priority="10">
      <formula>WEEKDAY(B17)=1</formula>
    </cfRule>
  </conditionalFormatting>
  <conditionalFormatting sqref="B19:AF19">
    <cfRule type="expression" dxfId="10" priority="7">
      <formula>WEEKDAY(B19)=7</formula>
    </cfRule>
    <cfRule type="expression" dxfId="9" priority="8">
      <formula>WEEKDAY(B19)=1</formula>
    </cfRule>
  </conditionalFormatting>
  <conditionalFormatting sqref="B21:AF21">
    <cfRule type="expression" dxfId="8" priority="5">
      <formula>WEEKDAY(B21)=7</formula>
    </cfRule>
    <cfRule type="expression" dxfId="7" priority="6">
      <formula>WEEKDAY(B21)=1</formula>
    </cfRule>
  </conditionalFormatting>
  <conditionalFormatting sqref="B23:AF23">
    <cfRule type="expression" dxfId="6" priority="3">
      <formula>WEEKDAY(B23)=7</formula>
    </cfRule>
    <cfRule type="expression" dxfId="5" priority="4">
      <formula>WEEKDAY(B23)=1</formula>
    </cfRule>
  </conditionalFormatting>
  <conditionalFormatting sqref="B25:AF25">
    <cfRule type="expression" dxfId="4" priority="1">
      <formula>WEEKDAY(B25)=7</formula>
    </cfRule>
    <cfRule type="expression" dxfId="3" priority="2">
      <formula>WEEKDAY(B25)=1</formula>
    </cfRule>
  </conditionalFormatting>
  <printOptions horizontalCentered="1" verticalCentered="1"/>
  <pageMargins left="0.70866141732283472" right="0.70866141732283472" top="0.74803149606299213" bottom="0.74803149606299213" header="0.31496062992125984" footer="0.31496062992125984"/>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C3AD-94E7-4617-BAC7-229DC7806DAC}">
  <sheetPr codeName="Sheet20"/>
  <dimension ref="A1:T40"/>
  <sheetViews>
    <sheetView tabSelected="1" topLeftCell="A20"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+年月日選択!C21</f>
        <v>17</v>
      </c>
      <c r="I1" s="189" t="s">
        <v>1</v>
      </c>
      <c r="J1" s="200">
        <f>+年月日選択!D21</f>
        <v>44547</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FC13FE00-BE9C-4B58-8033-081B058AB8FF}"/>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A21DA-2FBD-4B28-B77B-77A39A69F971}">
  <sheetPr codeName="Sheet21"/>
  <dimension ref="A1:T40"/>
  <sheetViews>
    <sheetView tabSelected="1" topLeftCell="A26"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+年月日選択!C22</f>
        <v>18</v>
      </c>
      <c r="I1" s="189" t="s">
        <v>1</v>
      </c>
      <c r="J1" s="200">
        <f>+年月日選択!D22</f>
        <v>44548</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c r="A23" s="175"/>
      <c r="B23" s="176"/>
      <c r="C23" s="77"/>
      <c r="D23" s="91"/>
      <c r="E23" s="86"/>
      <c r="F23" s="85"/>
      <c r="G23" s="85"/>
      <c r="H23" s="90"/>
      <c r="I23" s="175"/>
      <c r="J23" s="176"/>
      <c r="K23" s="77"/>
      <c r="L23" s="89"/>
      <c r="M23" s="86"/>
      <c r="N23" s="85"/>
      <c r="O23" s="85"/>
      <c r="P23" s="88"/>
    </row>
    <row r="24" spans="1:16" ht="24" customHeigh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210" t="s">
        <v>135</v>
      </c>
      <c r="B25" s="211"/>
      <c r="C25" s="77"/>
      <c r="D25" s="78" t="s">
        <v>147</v>
      </c>
      <c r="E25" s="79"/>
      <c r="F25" s="80"/>
      <c r="G25" s="81"/>
      <c r="H25" s="92"/>
      <c r="I25" s="175"/>
      <c r="J25" s="176"/>
      <c r="K25" s="77"/>
      <c r="L25" s="78"/>
      <c r="M25" s="79"/>
      <c r="N25" s="80"/>
      <c r="O25" s="81"/>
      <c r="P25" s="82"/>
    </row>
    <row r="26" spans="1:16" ht="24" customHeight="1">
      <c r="A26" s="210"/>
      <c r="B26" s="211"/>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t="s">
        <v>85</v>
      </c>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5E51258A-46B2-4265-B007-C9F19E03999E}"/>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15E66-6876-4FE2-9C02-5D823F08ECE0}">
  <sheetPr codeName="Sheet22"/>
  <dimension ref="A1:T40"/>
  <sheetViews>
    <sheetView tabSelected="1" topLeftCell="A20"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+年月日選択!C23</f>
        <v>19</v>
      </c>
      <c r="I1" s="189" t="s">
        <v>1</v>
      </c>
      <c r="J1" s="200">
        <f>+年月日選択!D23</f>
        <v>44549</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c r="A23" s="175"/>
      <c r="B23" s="176"/>
      <c r="C23" s="77"/>
      <c r="D23" s="91"/>
      <c r="E23" s="86"/>
      <c r="F23" s="85"/>
      <c r="G23" s="85"/>
      <c r="H23" s="90"/>
      <c r="I23" s="175"/>
      <c r="J23" s="176"/>
      <c r="K23" s="77"/>
      <c r="L23" s="89"/>
      <c r="M23" s="86"/>
      <c r="N23" s="85"/>
      <c r="O23" s="85"/>
      <c r="P23" s="88"/>
    </row>
    <row r="24" spans="1:16" ht="24" customHeigh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210" t="s">
        <v>135</v>
      </c>
      <c r="B25" s="211"/>
      <c r="C25" s="77"/>
      <c r="D25" s="78" t="s">
        <v>147</v>
      </c>
      <c r="E25" s="79"/>
      <c r="F25" s="80"/>
      <c r="G25" s="81"/>
      <c r="H25" s="92"/>
      <c r="I25" s="175"/>
      <c r="J25" s="176"/>
      <c r="K25" s="77"/>
      <c r="L25" s="78"/>
      <c r="M25" s="79"/>
      <c r="N25" s="80"/>
      <c r="O25" s="81"/>
      <c r="P25" s="82"/>
    </row>
    <row r="26" spans="1:16" ht="24" customHeight="1">
      <c r="A26" s="210"/>
      <c r="B26" s="211"/>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1D9D1079-43C0-436B-B93A-E29170E44C20}"/>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8137-7A86-44C3-935F-0BD7C98DEF0C}">
  <sheetPr codeName="Sheet23"/>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+年月日選択!C24</f>
        <v>20</v>
      </c>
      <c r="I1" s="189" t="s">
        <v>1</v>
      </c>
      <c r="J1" s="200">
        <f>+年月日選択!D24</f>
        <v>44550</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208" t="s">
        <v>111</v>
      </c>
      <c r="B8" s="209"/>
      <c r="C8" s="124"/>
      <c r="D8" s="125"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208" t="s">
        <v>123</v>
      </c>
      <c r="J13" s="209"/>
      <c r="K13" s="124"/>
      <c r="L13" s="125"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210" t="s">
        <v>134</v>
      </c>
      <c r="B20" s="211"/>
      <c r="C20" s="77"/>
      <c r="D20" s="78" t="s">
        <v>146</v>
      </c>
      <c r="E20" s="86"/>
      <c r="F20" s="85"/>
      <c r="G20" s="85"/>
      <c r="H20" s="90"/>
      <c r="I20" s="175" t="s">
        <v>124</v>
      </c>
      <c r="J20" s="176"/>
      <c r="K20" s="77"/>
      <c r="L20" s="78" t="s">
        <v>148</v>
      </c>
      <c r="M20" s="86"/>
      <c r="N20" s="85"/>
      <c r="O20" s="85"/>
      <c r="P20" s="88"/>
    </row>
    <row r="21" spans="1:16" ht="24" customHeight="1">
      <c r="A21" s="210"/>
      <c r="B21" s="211"/>
      <c r="C21" s="77"/>
      <c r="D21" s="78"/>
      <c r="E21" s="79"/>
      <c r="F21" s="80"/>
      <c r="G21" s="81"/>
      <c r="H21" s="82"/>
      <c r="I21" s="175" t="s">
        <v>140</v>
      </c>
      <c r="J21" s="176"/>
      <c r="K21" s="147"/>
      <c r="L21" s="85" t="s">
        <v>149</v>
      </c>
      <c r="M21" s="86"/>
      <c r="N21" s="87"/>
      <c r="O21" s="85"/>
      <c r="P21" s="82"/>
    </row>
    <row r="22" spans="1:16" ht="24" customHeight="1">
      <c r="A22" s="208"/>
      <c r="B22" s="209"/>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67"/>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F2EED3D4-6E21-4581-8BB3-AA7B6EAA9A39}"/>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93BB-0B23-47FB-A53E-C0D795D8FF75}">
  <sheetPr codeName="Sheet24"/>
  <dimension ref="A1:T40"/>
  <sheetViews>
    <sheetView tabSelected="1" topLeftCell="A27"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+年月日選択!C25</f>
        <v>21</v>
      </c>
      <c r="I1" s="189" t="s">
        <v>1</v>
      </c>
      <c r="J1" s="200">
        <f>+年月日選択!D25</f>
        <v>44551</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210" t="s">
        <v>134</v>
      </c>
      <c r="B20" s="211"/>
      <c r="C20" s="124"/>
      <c r="D20" s="125" t="s">
        <v>146</v>
      </c>
      <c r="E20" s="126"/>
      <c r="F20" s="127"/>
      <c r="G20" s="127"/>
      <c r="H20" s="128"/>
      <c r="I20" s="208" t="s">
        <v>124</v>
      </c>
      <c r="J20" s="209"/>
      <c r="K20" s="124"/>
      <c r="L20" s="125" t="s">
        <v>148</v>
      </c>
      <c r="M20" s="86"/>
      <c r="N20" s="85"/>
      <c r="O20" s="85"/>
      <c r="P20" s="88"/>
    </row>
    <row r="21" spans="1:16" ht="24" customHeight="1">
      <c r="A21" s="210"/>
      <c r="B21" s="211"/>
      <c r="C21" s="124"/>
      <c r="D21" s="125"/>
      <c r="E21" s="129"/>
      <c r="F21" s="130"/>
      <c r="G21" s="131"/>
      <c r="H21" s="132"/>
      <c r="I21" s="208" t="s">
        <v>140</v>
      </c>
      <c r="J21" s="209"/>
      <c r="K21" s="148"/>
      <c r="L21" s="127"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144"/>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E3BFDF6D-A368-4CB8-A7AD-C7DA48C44D38}"/>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051C-6506-465D-90A6-BBF2C617C98C}">
  <sheetPr codeName="Sheet25"/>
  <dimension ref="A1:T40"/>
  <sheetViews>
    <sheetView tabSelected="1" topLeftCell="A24"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+年月日選択!C26</f>
        <v>22</v>
      </c>
      <c r="I1" s="189" t="s">
        <v>1</v>
      </c>
      <c r="J1" s="200">
        <f>+年月日選択!D26</f>
        <v>44552</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210" t="s">
        <v>134</v>
      </c>
      <c r="B20" s="211"/>
      <c r="C20" s="77"/>
      <c r="D20" s="78" t="s">
        <v>146</v>
      </c>
      <c r="E20" s="86"/>
      <c r="F20" s="85"/>
      <c r="G20" s="85"/>
      <c r="H20" s="90"/>
      <c r="I20" s="208" t="s">
        <v>124</v>
      </c>
      <c r="J20" s="209"/>
      <c r="K20" s="124"/>
      <c r="L20" s="125" t="s">
        <v>148</v>
      </c>
      <c r="M20" s="86"/>
      <c r="N20" s="85"/>
      <c r="O20" s="85"/>
      <c r="P20" s="88"/>
    </row>
    <row r="21" spans="1:16" ht="24" customHeight="1">
      <c r="A21" s="210"/>
      <c r="B21" s="211"/>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208"/>
      <c r="J25" s="209"/>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208"/>
      <c r="J34" s="209"/>
      <c r="K34" s="95"/>
      <c r="L34" s="96"/>
      <c r="M34" s="86"/>
      <c r="N34" s="80"/>
      <c r="O34" s="81"/>
      <c r="P34" s="82"/>
    </row>
    <row r="35" spans="1:16" ht="24" customHeight="1">
      <c r="A35" s="175"/>
      <c r="B35" s="176"/>
      <c r="C35" s="77"/>
      <c r="D35" s="94"/>
      <c r="E35" s="86"/>
      <c r="F35" s="87"/>
      <c r="G35" s="85"/>
      <c r="H35" s="90"/>
      <c r="I35" s="208"/>
      <c r="J35" s="209"/>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F1AEA850-40BA-456F-BE5A-77698E9A293B}"/>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DC8CE-9BCF-40DE-8531-8A6D8492B15E}">
  <sheetPr codeName="Sheet26"/>
  <dimension ref="A1:T40"/>
  <sheetViews>
    <sheetView tabSelected="1" topLeftCell="A24"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+年月日選択!C27</f>
        <v>23</v>
      </c>
      <c r="I1" s="189" t="s">
        <v>1</v>
      </c>
      <c r="J1" s="200">
        <f>+年月日選択!D27</f>
        <v>44553</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c r="A18" s="175"/>
      <c r="B18" s="176"/>
      <c r="C18" s="77"/>
      <c r="D18" s="78"/>
      <c r="E18" s="79"/>
      <c r="F18" s="80"/>
      <c r="G18" s="81"/>
      <c r="H18" s="82"/>
      <c r="I18" s="175"/>
      <c r="J18" s="176"/>
      <c r="K18" s="85"/>
      <c r="L18" s="85"/>
      <c r="M18" s="86"/>
      <c r="N18" s="87"/>
      <c r="O18" s="85"/>
      <c r="P18" s="82"/>
    </row>
    <row r="19" spans="1:16" ht="24" customHeigh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210" t="s">
        <v>134</v>
      </c>
      <c r="B20" s="211"/>
      <c r="C20" s="77"/>
      <c r="D20" s="78" t="s">
        <v>146</v>
      </c>
      <c r="E20" s="86"/>
      <c r="F20" s="85"/>
      <c r="G20" s="85"/>
      <c r="H20" s="90"/>
      <c r="I20" s="208" t="s">
        <v>124</v>
      </c>
      <c r="J20" s="209"/>
      <c r="K20" s="124"/>
      <c r="L20" s="125" t="s">
        <v>148</v>
      </c>
      <c r="M20" s="86"/>
      <c r="N20" s="85"/>
      <c r="O20" s="85"/>
      <c r="P20" s="88"/>
    </row>
    <row r="21" spans="1:16" ht="24" customHeight="1">
      <c r="A21" s="210"/>
      <c r="B21" s="211"/>
      <c r="C21" s="77"/>
      <c r="D21" s="78"/>
      <c r="E21" s="79"/>
      <c r="F21" s="80"/>
      <c r="G21" s="81"/>
      <c r="H21" s="82"/>
      <c r="I21" s="175" t="s">
        <v>140</v>
      </c>
      <c r="J21" s="176"/>
      <c r="K21" s="147"/>
      <c r="L21" s="127"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D2FFC4D3-D061-49E7-9D64-19B2D0809406}"/>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0745-42FC-45C6-9204-502856156DE1}">
  <sheetPr codeName="Sheet27"/>
  <dimension ref="A1:T40"/>
  <sheetViews>
    <sheetView tabSelected="1" topLeftCell="A17"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+年月日選択!C28</f>
        <v>24</v>
      </c>
      <c r="I1" s="189" t="s">
        <v>1</v>
      </c>
      <c r="J1" s="200">
        <f>+年月日選択!D28</f>
        <v>44554</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8AD5766D-E97C-4104-BB87-01B2173B9A50}"/>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6D6A-4993-4E9B-9C7E-1736AC5A08AD}">
  <sheetPr codeName="Sheet28"/>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+年月日選択!C29</f>
        <v>25</v>
      </c>
      <c r="I1" s="189" t="s">
        <v>1</v>
      </c>
      <c r="J1" s="200">
        <f>+年月日選択!D29</f>
        <v>44555</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208" t="s">
        <v>137</v>
      </c>
      <c r="J8" s="209"/>
      <c r="K8" s="124"/>
      <c r="L8" s="125"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t="s">
        <v>88</v>
      </c>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0AE30577-92CA-4B33-B5D2-A76AFF664E78}"/>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0438-3633-4D08-B44F-CC9C193DFAB9}">
  <sheetPr codeName="Sheet29"/>
  <dimension ref="A1:T40"/>
  <sheetViews>
    <sheetView tabSelected="1" topLeftCell="A27"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+年月日選択!C30</f>
        <v>26</v>
      </c>
      <c r="I1" s="189" t="s">
        <v>1</v>
      </c>
      <c r="J1" s="200">
        <f>+年月日選択!D30</f>
        <v>44556</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208" t="s">
        <v>123</v>
      </c>
      <c r="J13" s="209"/>
      <c r="K13" s="124"/>
      <c r="L13" s="125"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856328DE-1766-4BE4-9ECF-BA6A560D7FB9}"/>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4F9CE-1355-4019-90F4-D9C2858F7A74}">
  <sheetPr>
    <tabColor rgb="FFC00000"/>
  </sheetPr>
  <dimension ref="B2:G35"/>
  <sheetViews>
    <sheetView zoomScale="85" zoomScaleNormal="85" workbookViewId="0">
      <selection activeCell="R4" sqref="R4:T16"/>
    </sheetView>
  </sheetViews>
  <sheetFormatPr defaultColWidth="8.88671875" defaultRowHeight="13.5"/>
  <cols>
    <col min="1" max="2" width="2.88671875" style="1" customWidth="1"/>
    <col min="3" max="3" width="4.88671875" style="37" customWidth="1"/>
    <col min="4" max="4" width="4.33203125" style="37" customWidth="1"/>
    <col min="5" max="5" width="4.44140625" style="1" customWidth="1"/>
    <col min="6" max="6" width="4.88671875" style="1" customWidth="1"/>
    <col min="7" max="16384" width="8.88671875" style="1"/>
  </cols>
  <sheetData>
    <row r="2" spans="2:7" ht="35.25" customHeight="1">
      <c r="B2" s="172">
        <v>2021</v>
      </c>
      <c r="C2" s="172"/>
      <c r="D2" s="51" t="s">
        <v>46</v>
      </c>
      <c r="E2" s="52">
        <v>12</v>
      </c>
      <c r="F2" s="51" t="s">
        <v>47</v>
      </c>
    </row>
    <row r="4" spans="2:7" ht="19.5" customHeight="1">
      <c r="C4" s="146" t="s">
        <v>48</v>
      </c>
      <c r="D4" s="146" t="s">
        <v>49</v>
      </c>
      <c r="E4" s="173" t="s">
        <v>50</v>
      </c>
      <c r="F4" s="173"/>
      <c r="G4" s="173"/>
    </row>
    <row r="5" spans="2:7" ht="25.5" customHeight="1">
      <c r="C5" s="65">
        <v>1</v>
      </c>
      <c r="D5" s="50">
        <f t="shared" ref="D5:D32" si="0">DATE($B$2,$E$2,C5)</f>
        <v>44531</v>
      </c>
      <c r="E5" s="170" t="s">
        <v>51</v>
      </c>
      <c r="F5" s="171"/>
      <c r="G5" s="171"/>
    </row>
    <row r="6" spans="2:7" ht="25.5" customHeight="1">
      <c r="C6" s="65">
        <v>2</v>
      </c>
      <c r="D6" s="50">
        <f t="shared" si="0"/>
        <v>44532</v>
      </c>
      <c r="E6" s="170" t="s">
        <v>52</v>
      </c>
      <c r="F6" s="171"/>
      <c r="G6" s="171"/>
    </row>
    <row r="7" spans="2:7" ht="25.5" customHeight="1">
      <c r="C7" s="65">
        <v>3</v>
      </c>
      <c r="D7" s="50">
        <f t="shared" si="0"/>
        <v>44533</v>
      </c>
      <c r="E7" s="170" t="s">
        <v>53</v>
      </c>
      <c r="F7" s="171"/>
      <c r="G7" s="171"/>
    </row>
    <row r="8" spans="2:7" ht="25.5" customHeight="1">
      <c r="C8" s="65">
        <v>4</v>
      </c>
      <c r="D8" s="50">
        <f t="shared" si="0"/>
        <v>44534</v>
      </c>
      <c r="E8" s="170" t="s">
        <v>54</v>
      </c>
      <c r="F8" s="171"/>
      <c r="G8" s="171"/>
    </row>
    <row r="9" spans="2:7" ht="25.5" customHeight="1">
      <c r="C9" s="65">
        <v>5</v>
      </c>
      <c r="D9" s="50">
        <f t="shared" si="0"/>
        <v>44535</v>
      </c>
      <c r="E9" s="170" t="s">
        <v>55</v>
      </c>
      <c r="F9" s="171"/>
      <c r="G9" s="171"/>
    </row>
    <row r="10" spans="2:7" ht="25.5" customHeight="1">
      <c r="C10" s="65">
        <v>6</v>
      </c>
      <c r="D10" s="50">
        <f t="shared" si="0"/>
        <v>44536</v>
      </c>
      <c r="E10" s="170" t="s">
        <v>56</v>
      </c>
      <c r="F10" s="171"/>
      <c r="G10" s="171"/>
    </row>
    <row r="11" spans="2:7" ht="25.5" customHeight="1">
      <c r="C11" s="65">
        <v>7</v>
      </c>
      <c r="D11" s="50">
        <f t="shared" si="0"/>
        <v>44537</v>
      </c>
      <c r="E11" s="170" t="s">
        <v>57</v>
      </c>
      <c r="F11" s="171"/>
      <c r="G11" s="171"/>
    </row>
    <row r="12" spans="2:7" ht="25.5" customHeight="1">
      <c r="C12" s="65">
        <v>8</v>
      </c>
      <c r="D12" s="50">
        <f t="shared" si="0"/>
        <v>44538</v>
      </c>
      <c r="E12" s="170" t="s">
        <v>58</v>
      </c>
      <c r="F12" s="171"/>
      <c r="G12" s="171"/>
    </row>
    <row r="13" spans="2:7" ht="25.5" customHeight="1">
      <c r="C13" s="65">
        <v>9</v>
      </c>
      <c r="D13" s="50">
        <f t="shared" si="0"/>
        <v>44539</v>
      </c>
      <c r="E13" s="170" t="s">
        <v>59</v>
      </c>
      <c r="F13" s="171"/>
      <c r="G13" s="171"/>
    </row>
    <row r="14" spans="2:7" ht="25.5" customHeight="1">
      <c r="C14" s="65">
        <v>10</v>
      </c>
      <c r="D14" s="50">
        <f t="shared" si="0"/>
        <v>44540</v>
      </c>
      <c r="E14" s="170" t="s">
        <v>60</v>
      </c>
      <c r="F14" s="171"/>
      <c r="G14" s="171"/>
    </row>
    <row r="15" spans="2:7" ht="25.5" customHeight="1">
      <c r="C15" s="65">
        <v>11</v>
      </c>
      <c r="D15" s="50">
        <f t="shared" si="0"/>
        <v>44541</v>
      </c>
      <c r="E15" s="170" t="s">
        <v>61</v>
      </c>
      <c r="F15" s="171"/>
      <c r="G15" s="171"/>
    </row>
    <row r="16" spans="2:7" ht="25.5" customHeight="1">
      <c r="C16" s="65">
        <v>12</v>
      </c>
      <c r="D16" s="50">
        <f t="shared" si="0"/>
        <v>44542</v>
      </c>
      <c r="E16" s="170" t="s">
        <v>62</v>
      </c>
      <c r="F16" s="171"/>
      <c r="G16" s="171"/>
    </row>
    <row r="17" spans="3:7" ht="25.5" customHeight="1">
      <c r="C17" s="65">
        <v>13</v>
      </c>
      <c r="D17" s="50">
        <f t="shared" si="0"/>
        <v>44543</v>
      </c>
      <c r="E17" s="170" t="s">
        <v>63</v>
      </c>
      <c r="F17" s="171"/>
      <c r="G17" s="171"/>
    </row>
    <row r="18" spans="3:7" ht="25.5" customHeight="1">
      <c r="C18" s="65">
        <v>14</v>
      </c>
      <c r="D18" s="50">
        <f t="shared" si="0"/>
        <v>44544</v>
      </c>
      <c r="E18" s="170" t="s">
        <v>64</v>
      </c>
      <c r="F18" s="171"/>
      <c r="G18" s="171"/>
    </row>
    <row r="19" spans="3:7" ht="25.5" customHeight="1">
      <c r="C19" s="65">
        <v>15</v>
      </c>
      <c r="D19" s="50">
        <f t="shared" si="0"/>
        <v>44545</v>
      </c>
      <c r="E19" s="170" t="s">
        <v>65</v>
      </c>
      <c r="F19" s="171"/>
      <c r="G19" s="171"/>
    </row>
    <row r="20" spans="3:7" ht="25.5" customHeight="1">
      <c r="C20" s="65">
        <v>16</v>
      </c>
      <c r="D20" s="50">
        <f t="shared" si="0"/>
        <v>44546</v>
      </c>
      <c r="E20" s="170" t="s">
        <v>66</v>
      </c>
      <c r="F20" s="171"/>
      <c r="G20" s="171"/>
    </row>
    <row r="21" spans="3:7" ht="25.5" customHeight="1">
      <c r="C21" s="65">
        <v>17</v>
      </c>
      <c r="D21" s="50">
        <f t="shared" si="0"/>
        <v>44547</v>
      </c>
      <c r="E21" s="170" t="s">
        <v>67</v>
      </c>
      <c r="F21" s="171"/>
      <c r="G21" s="171"/>
    </row>
    <row r="22" spans="3:7" ht="25.5" customHeight="1">
      <c r="C22" s="65">
        <v>18</v>
      </c>
      <c r="D22" s="50">
        <f t="shared" si="0"/>
        <v>44548</v>
      </c>
      <c r="E22" s="170" t="s">
        <v>68</v>
      </c>
      <c r="F22" s="171"/>
      <c r="G22" s="171"/>
    </row>
    <row r="23" spans="3:7" ht="25.5" customHeight="1">
      <c r="C23" s="65">
        <v>19</v>
      </c>
      <c r="D23" s="50">
        <f t="shared" si="0"/>
        <v>44549</v>
      </c>
      <c r="E23" s="170" t="s">
        <v>69</v>
      </c>
      <c r="F23" s="171"/>
      <c r="G23" s="171"/>
    </row>
    <row r="24" spans="3:7" ht="25.5" customHeight="1">
      <c r="C24" s="65">
        <v>20</v>
      </c>
      <c r="D24" s="50">
        <f t="shared" si="0"/>
        <v>44550</v>
      </c>
      <c r="E24" s="170" t="s">
        <v>70</v>
      </c>
      <c r="F24" s="171"/>
      <c r="G24" s="171"/>
    </row>
    <row r="25" spans="3:7" ht="25.5" customHeight="1">
      <c r="C25" s="65">
        <v>21</v>
      </c>
      <c r="D25" s="50">
        <f t="shared" si="0"/>
        <v>44551</v>
      </c>
      <c r="E25" s="170" t="s">
        <v>71</v>
      </c>
      <c r="F25" s="171"/>
      <c r="G25" s="171"/>
    </row>
    <row r="26" spans="3:7" ht="25.5" customHeight="1">
      <c r="C26" s="65">
        <v>22</v>
      </c>
      <c r="D26" s="50">
        <f t="shared" si="0"/>
        <v>44552</v>
      </c>
      <c r="E26" s="170" t="s">
        <v>72</v>
      </c>
      <c r="F26" s="171"/>
      <c r="G26" s="171"/>
    </row>
    <row r="27" spans="3:7" ht="25.5" customHeight="1">
      <c r="C27" s="65">
        <v>23</v>
      </c>
      <c r="D27" s="50">
        <f t="shared" si="0"/>
        <v>44553</v>
      </c>
      <c r="E27" s="170" t="s">
        <v>73</v>
      </c>
      <c r="F27" s="171"/>
      <c r="G27" s="171"/>
    </row>
    <row r="28" spans="3:7" ht="25.5" customHeight="1">
      <c r="C28" s="65">
        <v>24</v>
      </c>
      <c r="D28" s="50">
        <f t="shared" si="0"/>
        <v>44554</v>
      </c>
      <c r="E28" s="170" t="s">
        <v>74</v>
      </c>
      <c r="F28" s="171"/>
      <c r="G28" s="171"/>
    </row>
    <row r="29" spans="3:7" ht="25.5" customHeight="1">
      <c r="C29" s="65">
        <v>25</v>
      </c>
      <c r="D29" s="50">
        <f t="shared" si="0"/>
        <v>44555</v>
      </c>
      <c r="E29" s="170" t="s">
        <v>75</v>
      </c>
      <c r="F29" s="171"/>
      <c r="G29" s="171"/>
    </row>
    <row r="30" spans="3:7" ht="25.5" customHeight="1">
      <c r="C30" s="65">
        <v>26</v>
      </c>
      <c r="D30" s="50">
        <f t="shared" si="0"/>
        <v>44556</v>
      </c>
      <c r="E30" s="170" t="s">
        <v>76</v>
      </c>
      <c r="F30" s="171"/>
      <c r="G30" s="171"/>
    </row>
    <row r="31" spans="3:7" ht="25.5" customHeight="1">
      <c r="C31" s="65">
        <v>27</v>
      </c>
      <c r="D31" s="50">
        <f t="shared" si="0"/>
        <v>44557</v>
      </c>
      <c r="E31" s="170" t="s">
        <v>77</v>
      </c>
      <c r="F31" s="171"/>
      <c r="G31" s="171"/>
    </row>
    <row r="32" spans="3:7" ht="25.5" customHeight="1">
      <c r="C32" s="65">
        <v>28</v>
      </c>
      <c r="D32" s="50">
        <f t="shared" si="0"/>
        <v>44558</v>
      </c>
      <c r="E32" s="170" t="s">
        <v>78</v>
      </c>
      <c r="F32" s="171"/>
      <c r="G32" s="171"/>
    </row>
    <row r="33" spans="3:7" ht="25.5" customHeight="1">
      <c r="C33" s="65">
        <f>IF(DAY(DATE($B$2,$E$2,29))=29,29,"")</f>
        <v>29</v>
      </c>
      <c r="D33" s="50">
        <f>IF(C33="","",DATE($B$2,$E$2,$C5))</f>
        <v>44531</v>
      </c>
      <c r="E33" s="170" t="s">
        <v>79</v>
      </c>
      <c r="F33" s="171"/>
      <c r="G33" s="171"/>
    </row>
    <row r="34" spans="3:7" ht="25.5" customHeight="1">
      <c r="C34" s="65">
        <f>IF(DAY(DATE($B$2,$E$2,30))=30,30,"")</f>
        <v>30</v>
      </c>
      <c r="D34" s="50">
        <f>IF(C34="","",DATE($B$2,$E$2,$C6))</f>
        <v>44532</v>
      </c>
      <c r="E34" s="170" t="s">
        <v>80</v>
      </c>
      <c r="F34" s="171"/>
      <c r="G34" s="171"/>
    </row>
    <row r="35" spans="3:7" ht="21" customHeight="1">
      <c r="C35" s="65">
        <f>IF(DAY(DATE($B$2,$E$2,31))=31,31,"")</f>
        <v>31</v>
      </c>
      <c r="D35" s="50">
        <f>IF(C35="","",DATE($B$2,$E$2,$C7))</f>
        <v>44533</v>
      </c>
      <c r="E35" s="170" t="s">
        <v>81</v>
      </c>
      <c r="F35" s="171"/>
      <c r="G35" s="171"/>
    </row>
  </sheetData>
  <customSheetViews>
    <customSheetView guid="{3CF0E251-629F-4893-9317-AA0080B3A4F9}" scale="85">
      <selection activeCell="E8" sqref="E8:G8"/>
      <pageMargins left="0" right="0" top="0" bottom="0" header="0" footer="0"/>
      <pageSetup paperSize="9" orientation="portrait" horizontalDpi="300" verticalDpi="300" r:id="rId1"/>
      <headerFooter alignWithMargins="0"/>
    </customSheetView>
  </customSheetViews>
  <mergeCells count="33">
    <mergeCell ref="E14:G14"/>
    <mergeCell ref="B2:C2"/>
    <mergeCell ref="E5:G5"/>
    <mergeCell ref="E4:G4"/>
    <mergeCell ref="E6:G6"/>
    <mergeCell ref="E7:G7"/>
    <mergeCell ref="E8:G8"/>
    <mergeCell ref="E9:G9"/>
    <mergeCell ref="E10:G10"/>
    <mergeCell ref="E11:G11"/>
    <mergeCell ref="E12:G12"/>
    <mergeCell ref="E13:G13"/>
    <mergeCell ref="E26:G26"/>
    <mergeCell ref="E15:G15"/>
    <mergeCell ref="E16:G16"/>
    <mergeCell ref="E17:G17"/>
    <mergeCell ref="E18:G18"/>
    <mergeCell ref="E19:G19"/>
    <mergeCell ref="E20:G20"/>
    <mergeCell ref="E21:G21"/>
    <mergeCell ref="E22:G22"/>
    <mergeCell ref="E23:G23"/>
    <mergeCell ref="E24:G24"/>
    <mergeCell ref="E25:G25"/>
    <mergeCell ref="E33:G33"/>
    <mergeCell ref="E34:G34"/>
    <mergeCell ref="E35:G35"/>
    <mergeCell ref="E27:G27"/>
    <mergeCell ref="E28:G28"/>
    <mergeCell ref="E29:G29"/>
    <mergeCell ref="E30:G30"/>
    <mergeCell ref="E31:G31"/>
    <mergeCell ref="E32:G32"/>
  </mergeCells>
  <phoneticPr fontId="19"/>
  <conditionalFormatting sqref="D1:D65536">
    <cfRule type="cellIs" dxfId="2" priority="1" stopIfTrue="1" operator="equal">
      <formula>"Sat"</formula>
    </cfRule>
    <cfRule type="cellIs" dxfId="1" priority="2" stopIfTrue="1" operator="equal">
      <formula>"Sun"</formula>
    </cfRule>
  </conditionalFormatting>
  <dataValidations count="2">
    <dataValidation type="list" allowBlank="1" showInputMessage="1" showErrorMessage="1" sqref="E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E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E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E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E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E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E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E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E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E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E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E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E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E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E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E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xr:uid="{91C6833B-3684-4AA8-A28D-44E7F19AEFF7}">
      <formula1>月</formula1>
    </dataValidation>
    <dataValidation type="list" allowBlank="1" showInputMessage="1" showErrorMessage="1" sqref="B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B65538 IT65538 SP65538 ACL65538 AMH65538 AWD65538 BFZ65538 BPV65538 BZR65538 CJN65538 CTJ65538 DDF65538 DNB65538 DWX65538 EGT65538 EQP65538 FAL65538 FKH65538 FUD65538 GDZ65538 GNV65538 GXR65538 HHN65538 HRJ65538 IBF65538 ILB65538 IUX65538 JET65538 JOP65538 JYL65538 KIH65538 KSD65538 LBZ65538 LLV65538 LVR65538 MFN65538 MPJ65538 MZF65538 NJB65538 NSX65538 OCT65538 OMP65538 OWL65538 PGH65538 PQD65538 PZZ65538 QJV65538 QTR65538 RDN65538 RNJ65538 RXF65538 SHB65538 SQX65538 TAT65538 TKP65538 TUL65538 UEH65538 UOD65538 UXZ65538 VHV65538 VRR65538 WBN65538 WLJ65538 WVF65538 B131074 IT131074 SP131074 ACL131074 AMH131074 AWD131074 BFZ131074 BPV131074 BZR131074 CJN131074 CTJ131074 DDF131074 DNB131074 DWX131074 EGT131074 EQP131074 FAL131074 FKH131074 FUD131074 GDZ131074 GNV131074 GXR131074 HHN131074 HRJ131074 IBF131074 ILB131074 IUX131074 JET131074 JOP131074 JYL131074 KIH131074 KSD131074 LBZ131074 LLV131074 LVR131074 MFN131074 MPJ131074 MZF131074 NJB131074 NSX131074 OCT131074 OMP131074 OWL131074 PGH131074 PQD131074 PZZ131074 QJV131074 QTR131074 RDN131074 RNJ131074 RXF131074 SHB131074 SQX131074 TAT131074 TKP131074 TUL131074 UEH131074 UOD131074 UXZ131074 VHV131074 VRR131074 WBN131074 WLJ131074 WVF131074 B196610 IT196610 SP196610 ACL196610 AMH196610 AWD196610 BFZ196610 BPV196610 BZR196610 CJN196610 CTJ196610 DDF196610 DNB196610 DWX196610 EGT196610 EQP196610 FAL196610 FKH196610 FUD196610 GDZ196610 GNV196610 GXR196610 HHN196610 HRJ196610 IBF196610 ILB196610 IUX196610 JET196610 JOP196610 JYL196610 KIH196610 KSD196610 LBZ196610 LLV196610 LVR196610 MFN196610 MPJ196610 MZF196610 NJB196610 NSX196610 OCT196610 OMP196610 OWL196610 PGH196610 PQD196610 PZZ196610 QJV196610 QTR196610 RDN196610 RNJ196610 RXF196610 SHB196610 SQX196610 TAT196610 TKP196610 TUL196610 UEH196610 UOD196610 UXZ196610 VHV196610 VRR196610 WBN196610 WLJ196610 WVF196610 B262146 IT262146 SP262146 ACL262146 AMH262146 AWD262146 BFZ262146 BPV262146 BZR262146 CJN262146 CTJ262146 DDF262146 DNB262146 DWX262146 EGT262146 EQP262146 FAL262146 FKH262146 FUD262146 GDZ262146 GNV262146 GXR262146 HHN262146 HRJ262146 IBF262146 ILB262146 IUX262146 JET262146 JOP262146 JYL262146 KIH262146 KSD262146 LBZ262146 LLV262146 LVR262146 MFN262146 MPJ262146 MZF262146 NJB262146 NSX262146 OCT262146 OMP262146 OWL262146 PGH262146 PQD262146 PZZ262146 QJV262146 QTR262146 RDN262146 RNJ262146 RXF262146 SHB262146 SQX262146 TAT262146 TKP262146 TUL262146 UEH262146 UOD262146 UXZ262146 VHV262146 VRR262146 WBN262146 WLJ262146 WVF262146 B327682 IT327682 SP327682 ACL327682 AMH327682 AWD327682 BFZ327682 BPV327682 BZR327682 CJN327682 CTJ327682 DDF327682 DNB327682 DWX327682 EGT327682 EQP327682 FAL327682 FKH327682 FUD327682 GDZ327682 GNV327682 GXR327682 HHN327682 HRJ327682 IBF327682 ILB327682 IUX327682 JET327682 JOP327682 JYL327682 KIH327682 KSD327682 LBZ327682 LLV327682 LVR327682 MFN327682 MPJ327682 MZF327682 NJB327682 NSX327682 OCT327682 OMP327682 OWL327682 PGH327682 PQD327682 PZZ327682 QJV327682 QTR327682 RDN327682 RNJ327682 RXF327682 SHB327682 SQX327682 TAT327682 TKP327682 TUL327682 UEH327682 UOD327682 UXZ327682 VHV327682 VRR327682 WBN327682 WLJ327682 WVF327682 B393218 IT393218 SP393218 ACL393218 AMH393218 AWD393218 BFZ393218 BPV393218 BZR393218 CJN393218 CTJ393218 DDF393218 DNB393218 DWX393218 EGT393218 EQP393218 FAL393218 FKH393218 FUD393218 GDZ393218 GNV393218 GXR393218 HHN393218 HRJ393218 IBF393218 ILB393218 IUX393218 JET393218 JOP393218 JYL393218 KIH393218 KSD393218 LBZ393218 LLV393218 LVR393218 MFN393218 MPJ393218 MZF393218 NJB393218 NSX393218 OCT393218 OMP393218 OWL393218 PGH393218 PQD393218 PZZ393218 QJV393218 QTR393218 RDN393218 RNJ393218 RXF393218 SHB393218 SQX393218 TAT393218 TKP393218 TUL393218 UEH393218 UOD393218 UXZ393218 VHV393218 VRR393218 WBN393218 WLJ393218 WVF393218 B458754 IT458754 SP458754 ACL458754 AMH458754 AWD458754 BFZ458754 BPV458754 BZR458754 CJN458754 CTJ458754 DDF458754 DNB458754 DWX458754 EGT458754 EQP458754 FAL458754 FKH458754 FUD458754 GDZ458754 GNV458754 GXR458754 HHN458754 HRJ458754 IBF458754 ILB458754 IUX458754 JET458754 JOP458754 JYL458754 KIH458754 KSD458754 LBZ458754 LLV458754 LVR458754 MFN458754 MPJ458754 MZF458754 NJB458754 NSX458754 OCT458754 OMP458754 OWL458754 PGH458754 PQD458754 PZZ458754 QJV458754 QTR458754 RDN458754 RNJ458754 RXF458754 SHB458754 SQX458754 TAT458754 TKP458754 TUL458754 UEH458754 UOD458754 UXZ458754 VHV458754 VRR458754 WBN458754 WLJ458754 WVF458754 B524290 IT524290 SP524290 ACL524290 AMH524290 AWD524290 BFZ524290 BPV524290 BZR524290 CJN524290 CTJ524290 DDF524290 DNB524290 DWX524290 EGT524290 EQP524290 FAL524290 FKH524290 FUD524290 GDZ524290 GNV524290 GXR524290 HHN524290 HRJ524290 IBF524290 ILB524290 IUX524290 JET524290 JOP524290 JYL524290 KIH524290 KSD524290 LBZ524290 LLV524290 LVR524290 MFN524290 MPJ524290 MZF524290 NJB524290 NSX524290 OCT524290 OMP524290 OWL524290 PGH524290 PQD524290 PZZ524290 QJV524290 QTR524290 RDN524290 RNJ524290 RXF524290 SHB524290 SQX524290 TAT524290 TKP524290 TUL524290 UEH524290 UOD524290 UXZ524290 VHV524290 VRR524290 WBN524290 WLJ524290 WVF524290 B589826 IT589826 SP589826 ACL589826 AMH589826 AWD589826 BFZ589826 BPV589826 BZR589826 CJN589826 CTJ589826 DDF589826 DNB589826 DWX589826 EGT589826 EQP589826 FAL589826 FKH589826 FUD589826 GDZ589826 GNV589826 GXR589826 HHN589826 HRJ589826 IBF589826 ILB589826 IUX589826 JET589826 JOP589826 JYL589826 KIH589826 KSD589826 LBZ589826 LLV589826 LVR589826 MFN589826 MPJ589826 MZF589826 NJB589826 NSX589826 OCT589826 OMP589826 OWL589826 PGH589826 PQD589826 PZZ589826 QJV589826 QTR589826 RDN589826 RNJ589826 RXF589826 SHB589826 SQX589826 TAT589826 TKP589826 TUL589826 UEH589826 UOD589826 UXZ589826 VHV589826 VRR589826 WBN589826 WLJ589826 WVF589826 B655362 IT655362 SP655362 ACL655362 AMH655362 AWD655362 BFZ655362 BPV655362 BZR655362 CJN655362 CTJ655362 DDF655362 DNB655362 DWX655362 EGT655362 EQP655362 FAL655362 FKH655362 FUD655362 GDZ655362 GNV655362 GXR655362 HHN655362 HRJ655362 IBF655362 ILB655362 IUX655362 JET655362 JOP655362 JYL655362 KIH655362 KSD655362 LBZ655362 LLV655362 LVR655362 MFN655362 MPJ655362 MZF655362 NJB655362 NSX655362 OCT655362 OMP655362 OWL655362 PGH655362 PQD655362 PZZ655362 QJV655362 QTR655362 RDN655362 RNJ655362 RXF655362 SHB655362 SQX655362 TAT655362 TKP655362 TUL655362 UEH655362 UOD655362 UXZ655362 VHV655362 VRR655362 WBN655362 WLJ655362 WVF655362 B720898 IT720898 SP720898 ACL720898 AMH720898 AWD720898 BFZ720898 BPV720898 BZR720898 CJN720898 CTJ720898 DDF720898 DNB720898 DWX720898 EGT720898 EQP720898 FAL720898 FKH720898 FUD720898 GDZ720898 GNV720898 GXR720898 HHN720898 HRJ720898 IBF720898 ILB720898 IUX720898 JET720898 JOP720898 JYL720898 KIH720898 KSD720898 LBZ720898 LLV720898 LVR720898 MFN720898 MPJ720898 MZF720898 NJB720898 NSX720898 OCT720898 OMP720898 OWL720898 PGH720898 PQD720898 PZZ720898 QJV720898 QTR720898 RDN720898 RNJ720898 RXF720898 SHB720898 SQX720898 TAT720898 TKP720898 TUL720898 UEH720898 UOD720898 UXZ720898 VHV720898 VRR720898 WBN720898 WLJ720898 WVF720898 B786434 IT786434 SP786434 ACL786434 AMH786434 AWD786434 BFZ786434 BPV786434 BZR786434 CJN786434 CTJ786434 DDF786434 DNB786434 DWX786434 EGT786434 EQP786434 FAL786434 FKH786434 FUD786434 GDZ786434 GNV786434 GXR786434 HHN786434 HRJ786434 IBF786434 ILB786434 IUX786434 JET786434 JOP786434 JYL786434 KIH786434 KSD786434 LBZ786434 LLV786434 LVR786434 MFN786434 MPJ786434 MZF786434 NJB786434 NSX786434 OCT786434 OMP786434 OWL786434 PGH786434 PQD786434 PZZ786434 QJV786434 QTR786434 RDN786434 RNJ786434 RXF786434 SHB786434 SQX786434 TAT786434 TKP786434 TUL786434 UEH786434 UOD786434 UXZ786434 VHV786434 VRR786434 WBN786434 WLJ786434 WVF786434 B851970 IT851970 SP851970 ACL851970 AMH851970 AWD851970 BFZ851970 BPV851970 BZR851970 CJN851970 CTJ851970 DDF851970 DNB851970 DWX851970 EGT851970 EQP851970 FAL851970 FKH851970 FUD851970 GDZ851970 GNV851970 GXR851970 HHN851970 HRJ851970 IBF851970 ILB851970 IUX851970 JET851970 JOP851970 JYL851970 KIH851970 KSD851970 LBZ851970 LLV851970 LVR851970 MFN851970 MPJ851970 MZF851970 NJB851970 NSX851970 OCT851970 OMP851970 OWL851970 PGH851970 PQD851970 PZZ851970 QJV851970 QTR851970 RDN851970 RNJ851970 RXF851970 SHB851970 SQX851970 TAT851970 TKP851970 TUL851970 UEH851970 UOD851970 UXZ851970 VHV851970 VRR851970 WBN851970 WLJ851970 WVF851970 B917506 IT917506 SP917506 ACL917506 AMH917506 AWD917506 BFZ917506 BPV917506 BZR917506 CJN917506 CTJ917506 DDF917506 DNB917506 DWX917506 EGT917506 EQP917506 FAL917506 FKH917506 FUD917506 GDZ917506 GNV917506 GXR917506 HHN917506 HRJ917506 IBF917506 ILB917506 IUX917506 JET917506 JOP917506 JYL917506 KIH917506 KSD917506 LBZ917506 LLV917506 LVR917506 MFN917506 MPJ917506 MZF917506 NJB917506 NSX917506 OCT917506 OMP917506 OWL917506 PGH917506 PQD917506 PZZ917506 QJV917506 QTR917506 RDN917506 RNJ917506 RXF917506 SHB917506 SQX917506 TAT917506 TKP917506 TUL917506 UEH917506 UOD917506 UXZ917506 VHV917506 VRR917506 WBN917506 WLJ917506 WVF917506 B983042 IT983042 SP983042 ACL983042 AMH983042 AWD983042 BFZ983042 BPV983042 BZR983042 CJN983042 CTJ983042 DDF983042 DNB983042 DWX983042 EGT983042 EQP983042 FAL983042 FKH983042 FUD983042 GDZ983042 GNV983042 GXR983042 HHN983042 HRJ983042 IBF983042 ILB983042 IUX983042 JET983042 JOP983042 JYL983042 KIH983042 KSD983042 LBZ983042 LLV983042 LVR983042 MFN983042 MPJ983042 MZF983042 NJB983042 NSX983042 OCT983042 OMP983042 OWL983042 PGH983042 PQD983042 PZZ983042 QJV983042 QTR983042 RDN983042 RNJ983042 RXF983042 SHB983042 SQX983042 TAT983042 TKP983042 TUL983042 UEH983042 UOD983042 UXZ983042 VHV983042 VRR983042 WBN983042 WLJ983042 WVF983042" xr:uid="{C8B73EB0-1C44-4829-9611-3C2BB4669CDD}">
      <formula1>年</formula1>
    </dataValidation>
  </dataValidations>
  <hyperlinks>
    <hyperlink ref="E5:G5" location="'1日'!A1" display="'1日'!A1" xr:uid="{1A5564AC-9B20-4FC2-B173-A89CE53717B9}"/>
    <hyperlink ref="E6:G6" location="'2日'!A1" display="'2日'!A1" xr:uid="{5C91BD83-F18E-444B-A05A-13A9B3B1E7FA}"/>
    <hyperlink ref="E7:G7" location="'3日'!A1" display="'3日'!A1" xr:uid="{A1391DCE-B39B-4176-9EDA-CE84D3B4BA56}"/>
    <hyperlink ref="E8:G8" location="'4日'!A1" display="'4日'!A1" xr:uid="{AB3BCC92-E042-4E2E-95F4-C1D1E81358DB}"/>
    <hyperlink ref="E9:G9" location="'5日'!A1" display="'5日'!A1" xr:uid="{03E5583B-C586-4DD9-852A-BEACEC72A21C}"/>
    <hyperlink ref="E10:G10" location="'6日'!A1" display="'6日'!A1" xr:uid="{B54A3235-4CEF-4FFB-B4AC-AC710395AAC7}"/>
    <hyperlink ref="E11:G11" location="'7日'!A1" display="'7日'!A1" xr:uid="{F787227B-8490-4C2B-AFDE-3A7A6D5CA57D}"/>
    <hyperlink ref="E12:G12" location="'8日'!A1" display="'8日'!A1" xr:uid="{2840BD57-9CFE-423C-B152-363033B7B72C}"/>
    <hyperlink ref="E13:G13" location="'9日'!A1" display="'9日'!A1" xr:uid="{B2F7E879-D49F-4E43-B3F5-102DC7666A9C}"/>
    <hyperlink ref="E14:G14" location="'10日'!A1" display="'10日'!A1" xr:uid="{3B30042B-68DB-43A8-83A0-F03783E4ACE4}"/>
    <hyperlink ref="E15:G15" location="'11日'!A1" display="'11日'!A1" xr:uid="{A7E57592-BA40-4722-833C-3BAEB3CDB680}"/>
    <hyperlink ref="E16:G16" location="'12日'!A1" display="'12日'!A1" xr:uid="{0BACA824-4C83-4827-9656-F92F4E5769EA}"/>
    <hyperlink ref="E17:G17" location="'13日'!A1" display="'13日'!A1" xr:uid="{C0A4814C-72D0-4EF8-ACE8-1D798D47540F}"/>
    <hyperlink ref="E18:G18" location="'14日'!A1" display="'14日'!A1" xr:uid="{DCEC14EB-F0C3-4A6A-9765-81D9DDE3CD6E}"/>
    <hyperlink ref="E19:G19" location="'15日'!A1" display="'15日'!A1" xr:uid="{48CBBE52-3E5D-46D0-869E-51158250D39D}"/>
    <hyperlink ref="E20:G20" location="'16日'!A1" display="'16日'!A1" xr:uid="{15B4D368-8BDE-446A-8A98-D04200733BDB}"/>
    <hyperlink ref="E21:G21" location="'17日'!A1" display="'17日'!A1" xr:uid="{BC66C5AA-55FE-4216-8E5B-491611A7BCA4}"/>
    <hyperlink ref="E22:G22" location="'18日'!A1" display="'18日'!A1" xr:uid="{504E4DF6-BBD4-46DB-BDD5-687EB4797DC7}"/>
    <hyperlink ref="E23:G23" location="'19日'!A1" display="'19日'!A1" xr:uid="{F22ABAC8-CE9E-47BE-8940-95829C3FF059}"/>
    <hyperlink ref="E24:G24" location="'20日'!A1" display="'20日'!A1" xr:uid="{9A2C0CD2-41FC-46B3-90A4-42E6D1BC2C55}"/>
    <hyperlink ref="E25:G25" location="'21日'!A1" display="'21日'!A1" xr:uid="{B9AA6A1A-D3E9-4541-A9E6-D817799F06C0}"/>
    <hyperlink ref="E26:G26" location="'22日'!A1" display="'22日'!A1" xr:uid="{6AFABF67-350D-4AC8-94C9-5A6B2F5C2679}"/>
    <hyperlink ref="E27:G27" location="'23日'!A1" display="'23日'!A1" xr:uid="{5118F963-655F-4110-BDF4-5322386CB394}"/>
    <hyperlink ref="E28:G28" location="'24日'!A1" display="'24日'!A1" xr:uid="{F5B7901F-C836-44FF-80EA-28CBCB3E2CA4}"/>
    <hyperlink ref="E29:G29" location="'25日'!A1" display="'25日'!A1" xr:uid="{C1BE4D50-DF88-4FDD-833C-73C791C7F3CE}"/>
    <hyperlink ref="E30:G30" location="'26日'!A1" display="'26日'!A1" xr:uid="{15EB6F28-93E4-4F6E-B0BE-61FC06BF6A24}"/>
    <hyperlink ref="E31:G31" location="'27日'!A1" display="'27日'!A1" xr:uid="{4F0B6C10-0669-4BED-AD99-1BA2F2E7AB5E}"/>
    <hyperlink ref="E32:G32" location="'28日'!A1" display="'28日'!A1" xr:uid="{F1854B20-7B0E-4761-9ABB-1CB1AD596CAD}"/>
    <hyperlink ref="E33:G33" location="'29日'!A1" display="'29日'!A1" xr:uid="{A84B1B2E-DAEF-4C92-AA42-9435CDD3AA92}"/>
    <hyperlink ref="E34:G34" location="'30日'!A1" display="'30日'!A1" xr:uid="{CD5ABE3B-D1C7-4C08-9FDD-7EB40D9D665E}"/>
    <hyperlink ref="E35:G35" location="'31日'!A1" display="'31日'!A1" xr:uid="{9A15DE18-7C4C-4D43-A1A7-5B3C55B606DB}"/>
  </hyperlinks>
  <pageMargins left="0" right="0" top="0" bottom="0" header="0.19685039370078741" footer="0.11811023622047245"/>
  <pageSetup paperSize="9" orientation="portrait" horizontalDpi="300" verticalDpi="300"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2928-2C1A-4EDC-896C-75803909C453}">
  <sheetPr codeName="Sheet30"/>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+年月日選択!C31</f>
        <v>27</v>
      </c>
      <c r="I1" s="189" t="s">
        <v>1</v>
      </c>
      <c r="J1" s="200">
        <f>+年月日選択!D31</f>
        <v>44557</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208" t="s">
        <v>134</v>
      </c>
      <c r="B20" s="209"/>
      <c r="C20" s="124"/>
      <c r="D20" s="125"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2600B4B7-4421-42F2-9B29-E6B59DE67792}"/>
  </hyperlinks>
  <pageMargins left="0.39370078740157483" right="0.19685039370078741" top="3.937007874015748E-2" bottom="0" header="0.51181102362204722" footer="0.19685039370078741"/>
  <pageSetup paperSize="9" scale="90" orientation="portrait" r:id="rId2"/>
  <headerFooter alignWithMargins="0"/>
  <colBreaks count="1" manualBreakCount="1">
    <brk id="16" max="1048575" man="1"/>
  </colBreak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0B705-3CDF-4ADC-A659-69F713E8E859}">
  <sheetPr codeName="Sheet31"/>
  <dimension ref="A1:T40"/>
  <sheetViews>
    <sheetView tabSelected="1" topLeftCell="A17"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+年月日選択!C32</f>
        <v>28</v>
      </c>
      <c r="I1" s="189" t="s">
        <v>1</v>
      </c>
      <c r="J1" s="200">
        <f>+年月日選択!D32</f>
        <v>44558</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I15" sqref="I15:J15"/>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33237270-FC9F-4ED9-BE33-236CB38C424B}"/>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7BA1-B89B-47CD-AFB6-300050881734}">
  <sheetPr codeName="Sheet32"/>
  <dimension ref="A1:T40"/>
  <sheetViews>
    <sheetView tabSelected="1" topLeftCell="A17"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+年月日選択!C33</f>
        <v>29</v>
      </c>
      <c r="I1" s="189" t="s">
        <v>1</v>
      </c>
      <c r="J1" s="200">
        <f>+年月日選択!D33</f>
        <v>44531</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89</v>
      </c>
      <c r="L3" s="69" t="s">
        <v>90</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212" t="s">
        <v>119</v>
      </c>
      <c r="J4" s="213"/>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3" t="s">
        <v>117</v>
      </c>
      <c r="J6" s="184"/>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89</v>
      </c>
      <c r="L7" s="69" t="s">
        <v>90</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212" t="s">
        <v>137</v>
      </c>
      <c r="J8" s="213"/>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83"/>
      <c r="J11" s="184"/>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89</v>
      </c>
      <c r="L12" s="69" t="s">
        <v>90</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212" t="s">
        <v>123</v>
      </c>
      <c r="J13" s="213"/>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L19" sqref="L19"/>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FF10532D-FE78-4E24-AE7F-6F9CD82BCDBF}"/>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54EB3-0292-4380-8BD7-8DCB7988B417}">
  <sheetPr codeName="Sheet33"/>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+年月日選択!C34</f>
        <v>30</v>
      </c>
      <c r="I1" s="189" t="s">
        <v>1</v>
      </c>
      <c r="J1" s="200">
        <f>+年月日選択!D34</f>
        <v>44532</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89</v>
      </c>
      <c r="D3" s="69" t="s">
        <v>90</v>
      </c>
      <c r="E3" s="70" t="s">
        <v>6</v>
      </c>
      <c r="F3" s="71" t="s">
        <v>91</v>
      </c>
      <c r="G3" s="69" t="s">
        <v>8</v>
      </c>
      <c r="H3" s="72" t="s">
        <v>92</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89</v>
      </c>
      <c r="D7" s="69" t="s">
        <v>90</v>
      </c>
      <c r="E7" s="70" t="s">
        <v>6</v>
      </c>
      <c r="F7" s="71" t="s">
        <v>91</v>
      </c>
      <c r="G7" s="69" t="s">
        <v>8</v>
      </c>
      <c r="H7" s="72" t="s">
        <v>92</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220" t="s">
        <v>112</v>
      </c>
      <c r="B13" s="221"/>
      <c r="C13" s="77"/>
      <c r="D13" s="78" t="s">
        <v>142</v>
      </c>
      <c r="E13" s="86"/>
      <c r="F13" s="85"/>
      <c r="G13" s="85"/>
      <c r="H13" s="88"/>
      <c r="I13" s="175" t="s">
        <v>123</v>
      </c>
      <c r="J13" s="176"/>
      <c r="K13" s="77"/>
      <c r="L13" s="78" t="s">
        <v>144</v>
      </c>
      <c r="M13" s="86"/>
      <c r="N13" s="85"/>
      <c r="O13" s="85"/>
      <c r="P13" s="88"/>
      <c r="S13" s="73" t="s">
        <v>118</v>
      </c>
    </row>
    <row r="14" spans="1:20" ht="24" customHeight="1">
      <c r="A14" s="220" t="s">
        <v>113</v>
      </c>
      <c r="B14" s="221"/>
      <c r="C14" s="143"/>
      <c r="D14" s="121"/>
      <c r="E14" s="79"/>
      <c r="F14" s="80"/>
      <c r="G14" s="81"/>
      <c r="H14" s="82"/>
      <c r="I14" s="175" t="s">
        <v>139</v>
      </c>
      <c r="J14" s="176"/>
      <c r="K14" s="77"/>
      <c r="L14" s="78"/>
      <c r="M14" s="79"/>
      <c r="N14" s="80"/>
      <c r="O14" s="81"/>
      <c r="P14" s="82"/>
    </row>
    <row r="15" spans="1:20" ht="24" customHeight="1">
      <c r="A15" s="220" t="s">
        <v>136</v>
      </c>
      <c r="B15" s="221"/>
      <c r="C15" s="81"/>
      <c r="D15" s="81"/>
      <c r="E15" s="79"/>
      <c r="F15" s="80"/>
      <c r="G15" s="81"/>
      <c r="H15" s="82"/>
      <c r="I15" s="175"/>
      <c r="J15" s="176"/>
      <c r="K15" s="77"/>
      <c r="L15" s="78"/>
      <c r="M15" s="79"/>
      <c r="N15" s="80"/>
      <c r="O15" s="81"/>
      <c r="P15" s="82"/>
    </row>
    <row r="16" spans="1:20" ht="24" customHeight="1">
      <c r="A16" s="218"/>
      <c r="B16" s="219"/>
      <c r="C16" s="77"/>
      <c r="D16" s="78"/>
      <c r="E16" s="79"/>
      <c r="F16" s="80"/>
      <c r="G16" s="81"/>
      <c r="H16" s="82"/>
      <c r="I16" s="175"/>
      <c r="J16" s="176"/>
      <c r="K16" s="77"/>
      <c r="L16" s="78"/>
      <c r="M16" s="79"/>
      <c r="N16" s="80"/>
      <c r="O16" s="81"/>
      <c r="P16" s="82"/>
    </row>
    <row r="17" spans="1:16" ht="24" customHeight="1">
      <c r="A17" s="218"/>
      <c r="B17" s="219"/>
      <c r="C17" s="77"/>
      <c r="D17" s="78"/>
      <c r="E17" s="79"/>
      <c r="F17" s="80"/>
      <c r="G17" s="81"/>
      <c r="H17" s="82"/>
      <c r="I17" s="175"/>
      <c r="J17" s="176"/>
      <c r="K17" s="77"/>
      <c r="L17" s="85"/>
      <c r="M17" s="86"/>
      <c r="N17" s="87"/>
      <c r="O17" s="85"/>
      <c r="P17" s="82"/>
    </row>
    <row r="18" spans="1:16" ht="24" customHeight="1" thickBot="1">
      <c r="A18" s="218"/>
      <c r="B18" s="219"/>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212" t="s">
        <v>134</v>
      </c>
      <c r="B20" s="213"/>
      <c r="C20" s="77"/>
      <c r="D20" s="78" t="s">
        <v>146</v>
      </c>
      <c r="E20" s="86"/>
      <c r="F20" s="85"/>
      <c r="G20" s="85"/>
      <c r="H20" s="90"/>
      <c r="I20" s="212" t="s">
        <v>124</v>
      </c>
      <c r="J20" s="213"/>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214" t="s">
        <v>135</v>
      </c>
      <c r="B25" s="215"/>
      <c r="C25" s="77"/>
      <c r="D25" s="78" t="s">
        <v>147</v>
      </c>
      <c r="E25" s="79"/>
      <c r="F25" s="80"/>
      <c r="G25" s="81"/>
      <c r="H25" s="92"/>
      <c r="I25" s="212"/>
      <c r="J25" s="213"/>
      <c r="K25" s="77"/>
      <c r="L25" s="78"/>
      <c r="M25" s="79"/>
      <c r="N25" s="80"/>
      <c r="O25" s="81"/>
      <c r="P25" s="82"/>
    </row>
    <row r="26" spans="1:16" ht="24" customHeight="1">
      <c r="A26" s="216"/>
      <c r="B26" s="217"/>
      <c r="C26" s="143"/>
      <c r="D26" s="121"/>
      <c r="E26" s="79"/>
      <c r="F26" s="80"/>
      <c r="G26" s="81"/>
      <c r="H26" s="82"/>
      <c r="I26" s="175"/>
      <c r="J26" s="176"/>
      <c r="K26" s="147"/>
      <c r="L26" s="85"/>
      <c r="M26" s="86"/>
      <c r="N26" s="87"/>
      <c r="O26" s="85"/>
      <c r="P26" s="82"/>
    </row>
    <row r="27" spans="1:16" ht="24" customHeight="1">
      <c r="A27" s="216"/>
      <c r="B27" s="217"/>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I15" sqref="I15:J15"/>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E86BA5CC-BA3F-428B-A2D3-40D81C0D9247}"/>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A0CC-D2EC-458A-BA90-07C1B325E9CB}">
  <sheetPr codeName="Sheet34"/>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c r="A1" s="100"/>
      <c r="B1" s="100"/>
      <c r="C1" s="101"/>
      <c r="D1" s="196">
        <f>+年月日選択!B2</f>
        <v>2021</v>
      </c>
      <c r="E1" s="189" t="s">
        <v>0</v>
      </c>
      <c r="F1" s="198">
        <f>+年月日選択!E2</f>
        <v>12</v>
      </c>
      <c r="G1" s="189" t="s">
        <v>82</v>
      </c>
      <c r="H1" s="198">
        <f>+年月日選択!C35</f>
        <v>31</v>
      </c>
      <c r="I1" s="189" t="s">
        <v>1</v>
      </c>
      <c r="J1" s="200">
        <f>+年月日選択!D35</f>
        <v>44533</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J7" sqref="J7"/>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B141B4DA-5B18-4A4E-837E-23B0F9BBC6B4}"/>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0535D-9A53-496A-A0E7-F3C0BB262790}">
  <dimension ref="A1:D20"/>
  <sheetViews>
    <sheetView workbookViewId="0">
      <selection activeCell="R4" sqref="R4:T16"/>
    </sheetView>
  </sheetViews>
  <sheetFormatPr defaultColWidth="8.88671875" defaultRowHeight="13.5"/>
  <cols>
    <col min="1" max="1" width="14.44140625" style="1" customWidth="1"/>
    <col min="2" max="16384" width="8.88671875" style="1"/>
  </cols>
  <sheetData>
    <row r="1" spans="1:4">
      <c r="A1" s="55">
        <v>38353</v>
      </c>
      <c r="B1" s="1">
        <f>YEAR(A1)</f>
        <v>2005</v>
      </c>
      <c r="C1" s="1">
        <f>MONTH(A1)</f>
        <v>1</v>
      </c>
      <c r="D1" s="1">
        <f>DAY(A1)</f>
        <v>1</v>
      </c>
    </row>
    <row r="3" spans="1:4" ht="23.25">
      <c r="A3" s="54">
        <v>2005</v>
      </c>
      <c r="B3" s="54">
        <v>1</v>
      </c>
    </row>
    <row r="4" spans="1:4" ht="23.25">
      <c r="A4" s="54">
        <v>2006</v>
      </c>
      <c r="B4" s="54">
        <v>2</v>
      </c>
    </row>
    <row r="5" spans="1:4" ht="23.25">
      <c r="A5" s="54">
        <v>2007</v>
      </c>
      <c r="B5" s="54">
        <v>3</v>
      </c>
    </row>
    <row r="6" spans="1:4" ht="23.25">
      <c r="A6" s="54">
        <v>2008</v>
      </c>
      <c r="B6" s="54">
        <v>4</v>
      </c>
    </row>
    <row r="7" spans="1:4" ht="23.25">
      <c r="A7" s="54">
        <v>2009</v>
      </c>
      <c r="B7" s="54">
        <v>5</v>
      </c>
    </row>
    <row r="8" spans="1:4" ht="23.25">
      <c r="A8" s="54">
        <v>2010</v>
      </c>
      <c r="B8" s="54">
        <v>6</v>
      </c>
    </row>
    <row r="9" spans="1:4" ht="23.25">
      <c r="A9" s="54">
        <v>2011</v>
      </c>
      <c r="B9" s="54">
        <v>7</v>
      </c>
    </row>
    <row r="10" spans="1:4" ht="23.25">
      <c r="A10" s="54">
        <v>2012</v>
      </c>
      <c r="B10" s="54">
        <v>8</v>
      </c>
    </row>
    <row r="11" spans="1:4" ht="23.25">
      <c r="A11" s="54">
        <v>2013</v>
      </c>
      <c r="B11" s="54">
        <v>9</v>
      </c>
    </row>
    <row r="12" spans="1:4" ht="23.25">
      <c r="A12" s="54">
        <v>2014</v>
      </c>
      <c r="B12" s="54">
        <v>10</v>
      </c>
    </row>
    <row r="13" spans="1:4" ht="23.25">
      <c r="A13" s="54">
        <v>2015</v>
      </c>
      <c r="B13" s="54">
        <v>11</v>
      </c>
    </row>
    <row r="14" spans="1:4" ht="23.25">
      <c r="A14" s="54">
        <v>2016</v>
      </c>
      <c r="B14" s="54">
        <v>12</v>
      </c>
    </row>
    <row r="15" spans="1:4" ht="23.25">
      <c r="A15" s="54">
        <v>2017</v>
      </c>
      <c r="B15" s="53"/>
    </row>
    <row r="16" spans="1:4" ht="23.25">
      <c r="A16" s="54">
        <v>2018</v>
      </c>
      <c r="B16" s="53"/>
    </row>
    <row r="17" spans="1:2" ht="23.25">
      <c r="A17" s="54">
        <v>2019</v>
      </c>
      <c r="B17" s="53"/>
    </row>
    <row r="18" spans="1:2" ht="23.25">
      <c r="A18" s="54">
        <v>2020</v>
      </c>
      <c r="B18" s="53"/>
    </row>
    <row r="19" spans="1:2" ht="23.25">
      <c r="A19" s="54">
        <v>2021</v>
      </c>
      <c r="B19" s="53"/>
    </row>
    <row r="20" spans="1:2" ht="23.25">
      <c r="A20" s="54">
        <v>2022</v>
      </c>
      <c r="B20" s="53"/>
    </row>
  </sheetData>
  <customSheetViews>
    <customSheetView guid="{3CF0E251-629F-4893-9317-AA0080B3A4F9}">
      <selection activeCell="A21" sqref="A21"/>
      <pageMargins left="0" right="0" top="0" bottom="0" header="0" footer="0"/>
      <pageSetup paperSize="9" orientation="portrait" horizontalDpi="300" verticalDpi="300" r:id="rId1"/>
      <headerFooter alignWithMargins="0"/>
    </customSheetView>
  </customSheetViews>
  <phoneticPr fontId="19"/>
  <pageMargins left="0.75" right="0.75" top="1" bottom="1" header="0.51200000000000001" footer="0.51200000000000001"/>
  <pageSetup paperSize="9" orientation="portrait" horizontalDpi="300" verticalDpi="300"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DB387-1CD5-421D-8119-F51DC1117D11}">
  <dimension ref="A2:G10"/>
  <sheetViews>
    <sheetView zoomScale="85" zoomScaleNormal="85" workbookViewId="0">
      <selection activeCell="R4" sqref="R4:T16"/>
    </sheetView>
  </sheetViews>
  <sheetFormatPr defaultColWidth="8.88671875" defaultRowHeight="13.5"/>
  <cols>
    <col min="1" max="7" width="11.33203125" style="1" customWidth="1"/>
    <col min="8" max="16384" width="8.88671875" style="1"/>
  </cols>
  <sheetData>
    <row r="2" spans="1:7" ht="24.75" customHeight="1">
      <c r="A2" s="64">
        <v>2014</v>
      </c>
      <c r="B2" s="63" t="s">
        <v>46</v>
      </c>
      <c r="C2" s="64">
        <v>1</v>
      </c>
      <c r="D2" s="63" t="s">
        <v>47</v>
      </c>
    </row>
    <row r="4" spans="1:7" ht="21" customHeight="1">
      <c r="A4" s="62" t="s">
        <v>48</v>
      </c>
      <c r="B4" s="61" t="s">
        <v>93</v>
      </c>
      <c r="C4" s="61" t="s">
        <v>94</v>
      </c>
      <c r="D4" s="61" t="s">
        <v>95</v>
      </c>
      <c r="E4" s="61" t="s">
        <v>96</v>
      </c>
      <c r="F4" s="61" t="s">
        <v>97</v>
      </c>
      <c r="G4" s="60" t="s">
        <v>98</v>
      </c>
    </row>
    <row r="5" spans="1:7" ht="51" customHeight="1">
      <c r="A5" s="56">
        <f>DATE($A$2,$C$2,1)-WEEKDAY(DATE($A$2,$C$2,1))+1</f>
        <v>41637</v>
      </c>
      <c r="B5" s="56">
        <f t="shared" ref="B5:G9" si="0">A5+1</f>
        <v>41638</v>
      </c>
      <c r="C5" s="56">
        <f t="shared" si="0"/>
        <v>41639</v>
      </c>
      <c r="D5" s="56">
        <f t="shared" si="0"/>
        <v>41640</v>
      </c>
      <c r="E5" s="56">
        <f t="shared" si="0"/>
        <v>41641</v>
      </c>
      <c r="F5" s="56">
        <f t="shared" si="0"/>
        <v>41642</v>
      </c>
      <c r="G5" s="59">
        <f t="shared" si="0"/>
        <v>41643</v>
      </c>
    </row>
    <row r="6" spans="1:7" ht="51" customHeight="1">
      <c r="A6" s="58">
        <f>G5+1</f>
        <v>41644</v>
      </c>
      <c r="B6" s="57">
        <f t="shared" si="0"/>
        <v>41645</v>
      </c>
      <c r="C6" s="57">
        <f t="shared" si="0"/>
        <v>41646</v>
      </c>
      <c r="D6" s="57">
        <f t="shared" si="0"/>
        <v>41647</v>
      </c>
      <c r="E6" s="57">
        <f t="shared" si="0"/>
        <v>41648</v>
      </c>
      <c r="F6" s="57">
        <f t="shared" si="0"/>
        <v>41649</v>
      </c>
      <c r="G6" s="59">
        <f t="shared" si="0"/>
        <v>41650</v>
      </c>
    </row>
    <row r="7" spans="1:7" ht="51" customHeight="1">
      <c r="A7" s="58">
        <f>G6+1</f>
        <v>41651</v>
      </c>
      <c r="B7" s="57">
        <f t="shared" si="0"/>
        <v>41652</v>
      </c>
      <c r="C7" s="57">
        <f t="shared" si="0"/>
        <v>41653</v>
      </c>
      <c r="D7" s="57">
        <f t="shared" si="0"/>
        <v>41654</v>
      </c>
      <c r="E7" s="57">
        <f t="shared" si="0"/>
        <v>41655</v>
      </c>
      <c r="F7" s="57">
        <f t="shared" si="0"/>
        <v>41656</v>
      </c>
      <c r="G7" s="59">
        <f t="shared" si="0"/>
        <v>41657</v>
      </c>
    </row>
    <row r="8" spans="1:7" ht="51" customHeight="1">
      <c r="A8" s="58">
        <f>G7+1</f>
        <v>41658</v>
      </c>
      <c r="B8" s="57">
        <f t="shared" si="0"/>
        <v>41659</v>
      </c>
      <c r="C8" s="57">
        <f t="shared" si="0"/>
        <v>41660</v>
      </c>
      <c r="D8" s="57">
        <f t="shared" si="0"/>
        <v>41661</v>
      </c>
      <c r="E8" s="57">
        <f t="shared" si="0"/>
        <v>41662</v>
      </c>
      <c r="F8" s="57">
        <f t="shared" si="0"/>
        <v>41663</v>
      </c>
      <c r="G8" s="59">
        <f t="shared" si="0"/>
        <v>41664</v>
      </c>
    </row>
    <row r="9" spans="1:7" ht="51" customHeight="1">
      <c r="A9" s="58">
        <f>G8+1</f>
        <v>41665</v>
      </c>
      <c r="B9" s="57">
        <f t="shared" si="0"/>
        <v>41666</v>
      </c>
      <c r="C9" s="57">
        <f t="shared" si="0"/>
        <v>41667</v>
      </c>
      <c r="D9" s="57">
        <f t="shared" si="0"/>
        <v>41668</v>
      </c>
      <c r="E9" s="57">
        <f t="shared" si="0"/>
        <v>41669</v>
      </c>
      <c r="F9" s="57">
        <f t="shared" si="0"/>
        <v>41670</v>
      </c>
      <c r="G9" s="56">
        <f t="shared" si="0"/>
        <v>41671</v>
      </c>
    </row>
    <row r="10" spans="1:7" ht="26.25" customHeight="1"/>
  </sheetData>
  <customSheetViews>
    <customSheetView guid="{3CF0E251-629F-4893-9317-AA0080B3A4F9}" scale="85">
      <selection activeCell="E14" sqref="E14"/>
      <pageMargins left="0" right="0" top="0" bottom="0" header="0" footer="0"/>
      <pageSetup paperSize="9" orientation="portrait" horizontalDpi="4294967293" verticalDpi="0" r:id="rId1"/>
      <headerFooter alignWithMargins="0"/>
    </customSheetView>
  </customSheetViews>
  <phoneticPr fontId="19"/>
  <conditionalFormatting sqref="A5:G9">
    <cfRule type="expression" dxfId="0" priority="1" stopIfTrue="1">
      <formula>$C$2&lt;&gt;MONTH(A5)</formula>
    </cfRule>
  </conditionalFormatting>
  <dataValidations count="2">
    <dataValidation type="list" allowBlank="1" showInputMessage="1" showErrorMessage="1"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158CE926-80F6-42E8-89C7-88E958F4B3F2}">
      <formula1>月</formula1>
    </dataValidation>
    <dataValidation type="list" allowBlank="1" showInputMessage="1" showErrorMessage="1" sqref="A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xr:uid="{8F248FA8-5725-4C02-96D1-B0B500B039AA}">
      <formula1>年</formula1>
    </dataValidation>
  </dataValidations>
  <pageMargins left="0.75" right="0.75" top="1" bottom="1" header="0.51200000000000001" footer="0.51200000000000001"/>
  <pageSetup paperSize="9" orientation="portrait" horizontalDpi="4294967293" verticalDpi="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E158-1FD2-4FCA-8802-9BA13B7498BF}">
  <sheetPr codeName="Sheet3"/>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1">
        <f>+年月日選択!B2</f>
        <v>2021</v>
      </c>
      <c r="E1" s="189" t="s">
        <v>0</v>
      </c>
      <c r="F1" s="189">
        <f>+年月日選択!E2</f>
        <v>12</v>
      </c>
      <c r="G1" s="189" t="s">
        <v>82</v>
      </c>
      <c r="H1" s="189">
        <f>+年月日選択!C5</f>
        <v>1</v>
      </c>
      <c r="I1" s="189" t="s">
        <v>1</v>
      </c>
      <c r="J1" s="194">
        <f>+年月日選択!D5</f>
        <v>44531</v>
      </c>
      <c r="K1" s="101"/>
      <c r="L1" s="187" t="s">
        <v>2</v>
      </c>
      <c r="M1" s="187"/>
      <c r="N1" s="187" t="s">
        <v>3</v>
      </c>
      <c r="O1" s="187"/>
      <c r="P1" s="187"/>
      <c r="R1" s="174" t="s">
        <v>83</v>
      </c>
      <c r="S1" s="174"/>
      <c r="T1" s="174"/>
    </row>
    <row r="2" spans="1:20" ht="16.5" customHeight="1" thickBot="1">
      <c r="A2" s="101"/>
      <c r="B2" s="102"/>
      <c r="C2" s="101"/>
      <c r="D2" s="192"/>
      <c r="E2" s="190"/>
      <c r="F2" s="190"/>
      <c r="G2" s="190"/>
      <c r="H2" s="190"/>
      <c r="I2" s="193"/>
      <c r="J2" s="195"/>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108</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U22" sqref="U22"/>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F1:F2"/>
    <mergeCell ref="D1:D2"/>
    <mergeCell ref="E1:E2"/>
    <mergeCell ref="G1:G2"/>
    <mergeCell ref="H1:H2"/>
    <mergeCell ref="I1:I2"/>
    <mergeCell ref="J1:J2"/>
    <mergeCell ref="A5:B5"/>
    <mergeCell ref="I5:J5"/>
    <mergeCell ref="A6:B6"/>
    <mergeCell ref="I6:J6"/>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I26:J26"/>
    <mergeCell ref="A20:B20"/>
    <mergeCell ref="I20:J20"/>
    <mergeCell ref="A21:B21"/>
    <mergeCell ref="I21:J21"/>
    <mergeCell ref="A22:B22"/>
    <mergeCell ref="I22:J22"/>
    <mergeCell ref="A38:B38"/>
    <mergeCell ref="A39:B39"/>
    <mergeCell ref="A31:B31"/>
    <mergeCell ref="I31:J31"/>
    <mergeCell ref="A32:B32"/>
    <mergeCell ref="I32:J32"/>
    <mergeCell ref="A34:B34"/>
    <mergeCell ref="I34:J34"/>
    <mergeCell ref="R1:T2"/>
    <mergeCell ref="A35:B35"/>
    <mergeCell ref="I35:J35"/>
    <mergeCell ref="A36:B36"/>
    <mergeCell ref="A37:B37"/>
    <mergeCell ref="A27:B27"/>
    <mergeCell ref="I27:J27"/>
    <mergeCell ref="A28:B28"/>
    <mergeCell ref="I28:J28"/>
    <mergeCell ref="A29:B29"/>
    <mergeCell ref="I29:J29"/>
    <mergeCell ref="A23:B23"/>
    <mergeCell ref="I23:J23"/>
    <mergeCell ref="A25:B25"/>
    <mergeCell ref="I25:J25"/>
    <mergeCell ref="A26:B26"/>
  </mergeCells>
  <phoneticPr fontId="19"/>
  <hyperlinks>
    <hyperlink ref="R1:T2" location="年月日選択!A1" display="年月日選択!A1" xr:uid="{DFB96CDB-BD0A-408B-AD5D-9B3AACB6B937}"/>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F51F-0471-4ACC-9EF2-4E41291BF339}">
  <sheetPr codeName="Sheet4"/>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+年月日選択!C6</f>
        <v>2</v>
      </c>
      <c r="I1" s="189" t="s">
        <v>1</v>
      </c>
      <c r="J1" s="200">
        <f>+年月日選択!D6</f>
        <v>44532</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K1" sqref="K1"/>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0220BDC7-F2CB-4F48-B05A-0E5FE5E80369}"/>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2E46-BC57-48C3-A514-9AF5113E5E40}">
  <sheetPr codeName="Sheet6"/>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+年月日選択!C7</f>
        <v>3</v>
      </c>
      <c r="I1" s="189" t="s">
        <v>1</v>
      </c>
      <c r="J1" s="200">
        <f>+年月日選択!D7</f>
        <v>44533</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J3" sqref="J3"/>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75AA4AD2-97B2-4DC4-97EA-D3FE8ACDCE88}"/>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2A9FE-6349-4D82-8F3C-CACE78A84154}">
  <sheetPr codeName="Sheet7"/>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+年月日選択!C8</f>
        <v>4</v>
      </c>
      <c r="I1" s="189" t="s">
        <v>1</v>
      </c>
      <c r="J1" s="200">
        <f>+年月日選択!D8</f>
        <v>44534</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T13" sqref="T13"/>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1A5277BD-D311-4D13-8356-C1F7FC93C380}"/>
  </hyperlinks>
  <pageMargins left="0.39" right="0.19" top="0.45" bottom="0.21" header="0.51200000000000001" footer="0.21"/>
  <pageSetup paperSize="9" scale="90" orientation="portrait" r:id="rId2"/>
  <headerFooter alignWithMargins="0"/>
  <colBreaks count="1" manualBreakCount="1">
    <brk id="16"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711C-5808-4324-BBB9-625E3EA406AA}">
  <sheetPr codeName="Sheet8"/>
  <dimension ref="A1:T40"/>
  <sheetViews>
    <sheetView tabSelected="1" topLeftCell="A20"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+年月日選択!C9</f>
        <v>5</v>
      </c>
      <c r="I1" s="189" t="s">
        <v>1</v>
      </c>
      <c r="J1" s="200">
        <f>+年月日選択!D9</f>
        <v>44535</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202" t="s">
        <v>137</v>
      </c>
      <c r="J8" s="203"/>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78"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J12" sqref="J12"/>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DF6A715E-221C-49CA-9AB5-E112A47FCC7D}"/>
  </hyperlinks>
  <pageMargins left="0.39370078740157483" right="0.31496062992125984" top="0.19685039370078741" bottom="0.15748031496062992" header="0.31496062992125984" footer="0.31496062992125984"/>
  <pageSetup paperSize="9" scale="90" orientation="portrait" r:id="rId2"/>
  <headerFooter alignWithMargins="0"/>
  <colBreaks count="1" manualBreakCount="1">
    <brk id="16"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07684-3DAC-45D1-AD2A-61789FD3B852}">
  <sheetPr codeName="Sheet9"/>
  <dimension ref="A1:T40"/>
  <sheetViews>
    <sheetView tabSelected="1" zoomScale="85" zoomScaleNormal="85" workbookViewId="0">
      <selection activeCell="S16" sqref="S16"/>
    </sheetView>
  </sheetViews>
  <sheetFormatPr defaultColWidth="7.44140625" defaultRowHeight="13.5"/>
  <cols>
    <col min="1" max="1" width="2.88671875" style="73" customWidth="1"/>
    <col min="2" max="2" width="13.6640625" style="73" customWidth="1"/>
    <col min="3" max="3" width="2.109375" style="73" customWidth="1"/>
    <col min="4" max="4" width="10.109375" style="73" customWidth="1"/>
    <col min="5" max="5" width="2.109375" style="73" customWidth="1"/>
    <col min="6" max="6" width="5.44140625" style="73" customWidth="1"/>
    <col min="7" max="8" width="3.6640625" style="73" customWidth="1"/>
    <col min="9" max="9" width="2.88671875" style="73" customWidth="1"/>
    <col min="10" max="10" width="13.6640625" style="73" customWidth="1"/>
    <col min="11" max="11" width="2.109375" style="73" customWidth="1"/>
    <col min="12" max="12" width="10.109375" style="73" customWidth="1"/>
    <col min="13" max="13" width="2.109375" style="73" customWidth="1"/>
    <col min="14" max="14" width="5.44140625" style="73" customWidth="1"/>
    <col min="15" max="16" width="3.6640625" style="73" customWidth="1"/>
    <col min="17" max="16384" width="7.44140625" style="73"/>
  </cols>
  <sheetData>
    <row r="1" spans="1:20" ht="13.5" customHeight="1">
      <c r="A1" s="100"/>
      <c r="B1" s="100"/>
      <c r="C1" s="101"/>
      <c r="D1" s="196">
        <f>+年月日選択!B2</f>
        <v>2021</v>
      </c>
      <c r="E1" s="189" t="s">
        <v>0</v>
      </c>
      <c r="F1" s="198">
        <f>+年月日選択!E2</f>
        <v>12</v>
      </c>
      <c r="G1" s="189" t="s">
        <v>82</v>
      </c>
      <c r="H1" s="198">
        <f>+年月日選択!C10</f>
        <v>6</v>
      </c>
      <c r="I1" s="189" t="s">
        <v>1</v>
      </c>
      <c r="J1" s="200">
        <f>+年月日選択!D10</f>
        <v>44536</v>
      </c>
      <c r="K1" s="101"/>
      <c r="L1" s="187" t="s">
        <v>2</v>
      </c>
      <c r="M1" s="187"/>
      <c r="N1" s="187" t="s">
        <v>3</v>
      </c>
      <c r="O1" s="187"/>
      <c r="P1" s="187"/>
      <c r="R1" s="174" t="s">
        <v>83</v>
      </c>
      <c r="S1" s="174"/>
      <c r="T1" s="174"/>
    </row>
    <row r="2" spans="1:20" ht="16.5" customHeight="1" thickBot="1">
      <c r="A2" s="101"/>
      <c r="B2" s="102"/>
      <c r="C2" s="101"/>
      <c r="D2" s="197"/>
      <c r="E2" s="190"/>
      <c r="F2" s="199"/>
      <c r="G2" s="190"/>
      <c r="H2" s="199"/>
      <c r="I2" s="193"/>
      <c r="J2" s="201"/>
      <c r="K2" s="101"/>
      <c r="L2" s="188"/>
      <c r="M2" s="188"/>
      <c r="N2" s="188"/>
      <c r="O2" s="188"/>
      <c r="P2" s="188"/>
      <c r="R2" s="174"/>
      <c r="S2" s="174"/>
      <c r="T2" s="174"/>
    </row>
    <row r="3" spans="1:20" ht="24" customHeight="1" thickTop="1" thickBot="1">
      <c r="A3" s="66" t="s">
        <v>99</v>
      </c>
      <c r="B3" s="67" t="s">
        <v>125</v>
      </c>
      <c r="C3" s="68" t="s">
        <v>4</v>
      </c>
      <c r="D3" s="69" t="s">
        <v>5</v>
      </c>
      <c r="E3" s="70" t="s">
        <v>6</v>
      </c>
      <c r="F3" s="71" t="s">
        <v>7</v>
      </c>
      <c r="G3" s="69" t="s">
        <v>8</v>
      </c>
      <c r="H3" s="72" t="s">
        <v>9</v>
      </c>
      <c r="I3" s="66" t="s">
        <v>102</v>
      </c>
      <c r="J3" s="67" t="s">
        <v>128</v>
      </c>
      <c r="K3" s="68" t="s">
        <v>4</v>
      </c>
      <c r="L3" s="69" t="s">
        <v>5</v>
      </c>
      <c r="M3" s="70" t="s">
        <v>6</v>
      </c>
      <c r="N3" s="71" t="s">
        <v>7</v>
      </c>
      <c r="O3" s="69" t="s">
        <v>8</v>
      </c>
      <c r="P3" s="72" t="s">
        <v>9</v>
      </c>
      <c r="R3" s="74" t="s">
        <v>10</v>
      </c>
      <c r="S3" s="75" t="s">
        <v>11</v>
      </c>
      <c r="T3" s="76" t="s">
        <v>12</v>
      </c>
    </row>
    <row r="4" spans="1:20" ht="24" customHeight="1">
      <c r="A4" s="175" t="s">
        <v>109</v>
      </c>
      <c r="B4" s="176"/>
      <c r="C4" s="77"/>
      <c r="D4" s="78" t="s">
        <v>141</v>
      </c>
      <c r="E4" s="79"/>
      <c r="F4" s="80"/>
      <c r="G4" s="81"/>
      <c r="H4" s="82"/>
      <c r="I4" s="175" t="s">
        <v>119</v>
      </c>
      <c r="J4" s="176"/>
      <c r="K4" s="77"/>
      <c r="L4" s="83" t="s">
        <v>143</v>
      </c>
      <c r="M4" s="79"/>
      <c r="N4" s="81"/>
      <c r="O4" s="81"/>
      <c r="P4" s="82"/>
      <c r="R4" s="73" t="s">
        <v>99</v>
      </c>
      <c r="S4" s="73" t="s">
        <v>109</v>
      </c>
      <c r="T4" s="73" t="s">
        <v>119</v>
      </c>
    </row>
    <row r="5" spans="1:20" ht="24" customHeight="1">
      <c r="A5" s="175" t="s">
        <v>110</v>
      </c>
      <c r="B5" s="176"/>
      <c r="C5" s="77"/>
      <c r="D5" s="84"/>
      <c r="E5" s="79"/>
      <c r="F5" s="80"/>
      <c r="G5" s="81"/>
      <c r="H5" s="82"/>
      <c r="I5" s="175" t="s">
        <v>120</v>
      </c>
      <c r="J5" s="176"/>
      <c r="K5" s="85"/>
      <c r="L5" s="85"/>
      <c r="M5" s="86"/>
      <c r="N5" s="87"/>
      <c r="O5" s="85"/>
      <c r="P5" s="88"/>
      <c r="R5" s="73" t="s">
        <v>100</v>
      </c>
      <c r="S5" s="73" t="s">
        <v>110</v>
      </c>
      <c r="T5" s="73" t="s">
        <v>120</v>
      </c>
    </row>
    <row r="6" spans="1:20" ht="24" customHeight="1" thickBot="1">
      <c r="A6" s="183" t="s">
        <v>116</v>
      </c>
      <c r="B6" s="184"/>
      <c r="C6" s="147"/>
      <c r="D6" s="85"/>
      <c r="E6" s="79"/>
      <c r="F6" s="81"/>
      <c r="G6" s="81"/>
      <c r="H6" s="82"/>
      <c r="I6" s="185" t="s">
        <v>117</v>
      </c>
      <c r="J6" s="186"/>
      <c r="K6" s="147"/>
      <c r="L6" s="81"/>
      <c r="M6" s="79"/>
      <c r="N6" s="80"/>
      <c r="O6" s="81"/>
      <c r="P6" s="82"/>
      <c r="R6" s="73" t="s">
        <v>102</v>
      </c>
      <c r="S6" s="73" t="s">
        <v>111</v>
      </c>
      <c r="T6" s="73" t="s">
        <v>121</v>
      </c>
    </row>
    <row r="7" spans="1:20" ht="24" customHeight="1" thickTop="1" thickBot="1">
      <c r="A7" s="66" t="s">
        <v>100</v>
      </c>
      <c r="B7" s="67" t="s">
        <v>126</v>
      </c>
      <c r="C7" s="68" t="s">
        <v>4</v>
      </c>
      <c r="D7" s="69" t="s">
        <v>5</v>
      </c>
      <c r="E7" s="70" t="s">
        <v>6</v>
      </c>
      <c r="F7" s="71" t="s">
        <v>7</v>
      </c>
      <c r="G7" s="69" t="s">
        <v>8</v>
      </c>
      <c r="H7" s="72" t="s">
        <v>9</v>
      </c>
      <c r="I7" s="66" t="s">
        <v>102</v>
      </c>
      <c r="J7" s="67" t="s">
        <v>129</v>
      </c>
      <c r="K7" s="68" t="s">
        <v>4</v>
      </c>
      <c r="L7" s="69" t="s">
        <v>5</v>
      </c>
      <c r="M7" s="70" t="s">
        <v>6</v>
      </c>
      <c r="N7" s="71" t="s">
        <v>7</v>
      </c>
      <c r="O7" s="69" t="s">
        <v>8</v>
      </c>
      <c r="P7" s="72" t="s">
        <v>9</v>
      </c>
      <c r="R7" s="73" t="s">
        <v>101</v>
      </c>
      <c r="S7" s="73" t="s">
        <v>112</v>
      </c>
      <c r="T7" s="73" t="s">
        <v>122</v>
      </c>
    </row>
    <row r="8" spans="1:20" ht="24" customHeight="1">
      <c r="A8" s="175" t="s">
        <v>111</v>
      </c>
      <c r="B8" s="176"/>
      <c r="C8" s="77"/>
      <c r="D8" s="78" t="s">
        <v>141</v>
      </c>
      <c r="E8" s="79"/>
      <c r="F8" s="81"/>
      <c r="G8" s="81"/>
      <c r="H8" s="82"/>
      <c r="I8" s="175" t="s">
        <v>137</v>
      </c>
      <c r="J8" s="176"/>
      <c r="K8" s="77"/>
      <c r="L8" s="78" t="s">
        <v>144</v>
      </c>
      <c r="M8" s="86"/>
      <c r="N8" s="85"/>
      <c r="O8" s="85"/>
      <c r="P8" s="88"/>
      <c r="R8" s="73" t="s">
        <v>103</v>
      </c>
      <c r="S8" s="73" t="s">
        <v>113</v>
      </c>
      <c r="T8" s="73" t="s">
        <v>123</v>
      </c>
    </row>
    <row r="9" spans="1:20" ht="24" customHeight="1">
      <c r="A9" s="175" t="s">
        <v>115</v>
      </c>
      <c r="B9" s="176"/>
      <c r="C9" s="77"/>
      <c r="D9" s="84"/>
      <c r="E9" s="79"/>
      <c r="F9" s="80"/>
      <c r="G9" s="81"/>
      <c r="H9" s="82"/>
      <c r="I9" s="175" t="s">
        <v>138</v>
      </c>
      <c r="J9" s="176"/>
      <c r="K9" s="77"/>
      <c r="L9" s="81" t="s">
        <v>145</v>
      </c>
      <c r="M9" s="79"/>
      <c r="N9" s="80"/>
      <c r="O9" s="81"/>
      <c r="P9" s="82"/>
      <c r="R9" s="73" t="s">
        <v>104</v>
      </c>
      <c r="S9" s="73" t="s">
        <v>114</v>
      </c>
      <c r="T9" s="73" t="s">
        <v>124</v>
      </c>
    </row>
    <row r="10" spans="1:20" ht="24" customHeight="1">
      <c r="A10" s="175"/>
      <c r="B10" s="176"/>
      <c r="C10" s="81"/>
      <c r="D10" s="85"/>
      <c r="E10" s="79"/>
      <c r="F10" s="80"/>
      <c r="G10" s="81"/>
      <c r="H10" s="82"/>
      <c r="I10" s="175" t="s">
        <v>118</v>
      </c>
      <c r="J10" s="176"/>
      <c r="K10" s="77"/>
      <c r="L10" s="85"/>
      <c r="M10" s="86"/>
      <c r="N10" s="87"/>
      <c r="O10" s="85"/>
      <c r="P10" s="82"/>
      <c r="R10" s="73" t="s">
        <v>105</v>
      </c>
      <c r="S10" s="73" t="s">
        <v>115</v>
      </c>
    </row>
    <row r="11" spans="1:20" ht="24" customHeight="1" thickBot="1">
      <c r="A11" s="175"/>
      <c r="B11" s="176"/>
      <c r="C11" s="77"/>
      <c r="D11" s="81"/>
      <c r="E11" s="79"/>
      <c r="F11" s="80"/>
      <c r="G11" s="81"/>
      <c r="H11" s="82"/>
      <c r="I11" s="175"/>
      <c r="J11" s="176"/>
      <c r="K11" s="85"/>
      <c r="L11" s="85"/>
      <c r="M11" s="79"/>
      <c r="N11" s="80"/>
      <c r="O11" s="81"/>
      <c r="P11" s="82"/>
      <c r="R11" s="73" t="s">
        <v>106</v>
      </c>
      <c r="S11" s="73" t="s">
        <v>116</v>
      </c>
    </row>
    <row r="12" spans="1:20" ht="24" customHeight="1" thickTop="1" thickBot="1">
      <c r="A12" s="66" t="s">
        <v>101</v>
      </c>
      <c r="B12" s="67" t="s">
        <v>127</v>
      </c>
      <c r="C12" s="68" t="s">
        <v>4</v>
      </c>
      <c r="D12" s="69" t="s">
        <v>5</v>
      </c>
      <c r="E12" s="70" t="s">
        <v>6</v>
      </c>
      <c r="F12" s="71" t="s">
        <v>7</v>
      </c>
      <c r="G12" s="69" t="s">
        <v>8</v>
      </c>
      <c r="H12" s="72" t="s">
        <v>9</v>
      </c>
      <c r="I12" s="66" t="s">
        <v>103</v>
      </c>
      <c r="J12" s="67" t="s">
        <v>130</v>
      </c>
      <c r="K12" s="68" t="s">
        <v>4</v>
      </c>
      <c r="L12" s="69" t="s">
        <v>5</v>
      </c>
      <c r="M12" s="70" t="s">
        <v>6</v>
      </c>
      <c r="N12" s="71" t="s">
        <v>7</v>
      </c>
      <c r="O12" s="69" t="s">
        <v>8</v>
      </c>
      <c r="P12" s="72" t="s">
        <v>9</v>
      </c>
      <c r="R12" s="73" t="s">
        <v>107</v>
      </c>
      <c r="S12" s="73" t="s">
        <v>117</v>
      </c>
    </row>
    <row r="13" spans="1:20" ht="24" customHeight="1">
      <c r="A13" s="175" t="s">
        <v>112</v>
      </c>
      <c r="B13" s="176"/>
      <c r="C13" s="77"/>
      <c r="D13" s="109" t="s">
        <v>142</v>
      </c>
      <c r="E13" s="86"/>
      <c r="F13" s="85"/>
      <c r="G13" s="85"/>
      <c r="H13" s="88"/>
      <c r="I13" s="175" t="s">
        <v>123</v>
      </c>
      <c r="J13" s="176"/>
      <c r="K13" s="77"/>
      <c r="L13" s="78" t="s">
        <v>144</v>
      </c>
      <c r="M13" s="86"/>
      <c r="N13" s="85"/>
      <c r="O13" s="85"/>
      <c r="P13" s="88"/>
      <c r="S13" s="73" t="s">
        <v>118</v>
      </c>
    </row>
    <row r="14" spans="1:20" ht="24" customHeight="1">
      <c r="A14" s="175" t="s">
        <v>113</v>
      </c>
      <c r="B14" s="176"/>
      <c r="C14" s="147"/>
      <c r="D14" s="85"/>
      <c r="E14" s="79"/>
      <c r="F14" s="80"/>
      <c r="G14" s="81"/>
      <c r="H14" s="82"/>
      <c r="I14" s="175" t="s">
        <v>139</v>
      </c>
      <c r="J14" s="176"/>
      <c r="K14" s="77"/>
      <c r="L14" s="78"/>
      <c r="M14" s="79"/>
      <c r="N14" s="80"/>
      <c r="O14" s="81"/>
      <c r="P14" s="82"/>
    </row>
    <row r="15" spans="1:20" ht="24" customHeight="1">
      <c r="A15" s="175" t="s">
        <v>136</v>
      </c>
      <c r="B15" s="176"/>
      <c r="C15" s="77"/>
      <c r="D15" s="85"/>
      <c r="E15" s="79"/>
      <c r="F15" s="80"/>
      <c r="G15" s="81"/>
      <c r="H15" s="82"/>
      <c r="I15" s="175"/>
      <c r="J15" s="176"/>
      <c r="K15" s="77"/>
      <c r="L15" s="78"/>
      <c r="M15" s="79"/>
      <c r="N15" s="80"/>
      <c r="O15" s="81"/>
      <c r="P15" s="82"/>
    </row>
    <row r="16" spans="1:20" ht="24" customHeight="1">
      <c r="A16" s="175"/>
      <c r="B16" s="176"/>
      <c r="C16" s="77"/>
      <c r="D16" s="89"/>
      <c r="E16" s="79"/>
      <c r="F16" s="80"/>
      <c r="G16" s="81"/>
      <c r="H16" s="82"/>
      <c r="I16" s="175"/>
      <c r="J16" s="176"/>
      <c r="K16" s="77"/>
      <c r="L16" s="78"/>
      <c r="M16" s="79"/>
      <c r="N16" s="80"/>
      <c r="O16" s="81"/>
      <c r="P16" s="82"/>
    </row>
    <row r="17" spans="1:16" ht="24" customHeight="1">
      <c r="A17" s="175"/>
      <c r="B17" s="176"/>
      <c r="C17" s="77"/>
      <c r="D17" s="78"/>
      <c r="E17" s="79"/>
      <c r="F17" s="80"/>
      <c r="G17" s="81"/>
      <c r="H17" s="82"/>
      <c r="I17" s="175"/>
      <c r="J17" s="176"/>
      <c r="K17" s="77"/>
      <c r="L17" s="85"/>
      <c r="M17" s="86"/>
      <c r="N17" s="87"/>
      <c r="O17" s="85"/>
      <c r="P17" s="82"/>
    </row>
    <row r="18" spans="1:16" ht="24" customHeight="1" thickBot="1">
      <c r="A18" s="175"/>
      <c r="B18" s="176"/>
      <c r="C18" s="77"/>
      <c r="D18" s="78"/>
      <c r="E18" s="79"/>
      <c r="F18" s="80"/>
      <c r="G18" s="81"/>
      <c r="H18" s="82"/>
      <c r="I18" s="175"/>
      <c r="J18" s="176"/>
      <c r="K18" s="85"/>
      <c r="L18" s="85"/>
      <c r="M18" s="86"/>
      <c r="N18" s="87"/>
      <c r="O18" s="85"/>
      <c r="P18" s="82"/>
    </row>
    <row r="19" spans="1:16" ht="24" customHeight="1" thickTop="1" thickBot="1">
      <c r="A19" s="66" t="s">
        <v>99</v>
      </c>
      <c r="B19" s="67" t="s">
        <v>131</v>
      </c>
      <c r="C19" s="68" t="s">
        <v>4</v>
      </c>
      <c r="D19" s="69" t="s">
        <v>5</v>
      </c>
      <c r="E19" s="70" t="s">
        <v>6</v>
      </c>
      <c r="F19" s="71" t="s">
        <v>7</v>
      </c>
      <c r="G19" s="69" t="s">
        <v>8</v>
      </c>
      <c r="H19" s="72" t="s">
        <v>9</v>
      </c>
      <c r="I19" s="66" t="s">
        <v>104</v>
      </c>
      <c r="J19" s="67" t="s">
        <v>133</v>
      </c>
      <c r="K19" s="68" t="s">
        <v>4</v>
      </c>
      <c r="L19" s="69" t="s">
        <v>5</v>
      </c>
      <c r="M19" s="70" t="s">
        <v>6</v>
      </c>
      <c r="N19" s="71" t="s">
        <v>7</v>
      </c>
      <c r="O19" s="69" t="s">
        <v>8</v>
      </c>
      <c r="P19" s="72" t="s">
        <v>9</v>
      </c>
    </row>
    <row r="20" spans="1:16" ht="24" customHeight="1">
      <c r="A20" s="175" t="s">
        <v>134</v>
      </c>
      <c r="B20" s="176"/>
      <c r="C20" s="77"/>
      <c r="D20" s="78" t="s">
        <v>146</v>
      </c>
      <c r="E20" s="86"/>
      <c r="F20" s="85"/>
      <c r="G20" s="85"/>
      <c r="H20" s="90"/>
      <c r="I20" s="175" t="s">
        <v>124</v>
      </c>
      <c r="J20" s="176"/>
      <c r="K20" s="77"/>
      <c r="L20" s="78" t="s">
        <v>148</v>
      </c>
      <c r="M20" s="86"/>
      <c r="N20" s="85"/>
      <c r="O20" s="85"/>
      <c r="P20" s="88"/>
    </row>
    <row r="21" spans="1:16" ht="24" customHeight="1">
      <c r="A21" s="175"/>
      <c r="B21" s="176"/>
      <c r="C21" s="77"/>
      <c r="D21" s="78"/>
      <c r="E21" s="79"/>
      <c r="F21" s="80"/>
      <c r="G21" s="81"/>
      <c r="H21" s="82"/>
      <c r="I21" s="175" t="s">
        <v>140</v>
      </c>
      <c r="J21" s="176"/>
      <c r="K21" s="147"/>
      <c r="L21" s="85" t="s">
        <v>149</v>
      </c>
      <c r="M21" s="86"/>
      <c r="N21" s="87"/>
      <c r="O21" s="85"/>
      <c r="P21" s="82"/>
    </row>
    <row r="22" spans="1:16" ht="24" customHeight="1">
      <c r="A22" s="175"/>
      <c r="B22" s="176"/>
      <c r="C22" s="77"/>
      <c r="D22" s="85"/>
      <c r="E22" s="79"/>
      <c r="F22" s="80"/>
      <c r="G22" s="81"/>
      <c r="H22" s="82"/>
      <c r="I22" s="175"/>
      <c r="J22" s="176"/>
      <c r="K22" s="77"/>
      <c r="L22" s="85"/>
      <c r="M22" s="86"/>
      <c r="N22" s="87"/>
      <c r="O22" s="85"/>
      <c r="P22" s="82"/>
    </row>
    <row r="23" spans="1:16" ht="24" customHeight="1" thickBot="1">
      <c r="A23" s="175"/>
      <c r="B23" s="176"/>
      <c r="C23" s="77"/>
      <c r="D23" s="91"/>
      <c r="E23" s="86"/>
      <c r="F23" s="85"/>
      <c r="G23" s="85"/>
      <c r="H23" s="90"/>
      <c r="I23" s="175"/>
      <c r="J23" s="176"/>
      <c r="K23" s="77"/>
      <c r="L23" s="89"/>
      <c r="M23" s="86"/>
      <c r="N23" s="85"/>
      <c r="O23" s="85"/>
      <c r="P23" s="88"/>
    </row>
    <row r="24" spans="1:16" ht="24" customHeight="1" thickTop="1" thickBot="1">
      <c r="A24" s="66" t="s">
        <v>105</v>
      </c>
      <c r="B24" s="67" t="s">
        <v>132</v>
      </c>
      <c r="C24" s="68" t="s">
        <v>4</v>
      </c>
      <c r="D24" s="69" t="s">
        <v>5</v>
      </c>
      <c r="E24" s="70" t="s">
        <v>6</v>
      </c>
      <c r="F24" s="71" t="s">
        <v>7</v>
      </c>
      <c r="G24" s="69" t="s">
        <v>8</v>
      </c>
      <c r="H24" s="72" t="s">
        <v>9</v>
      </c>
      <c r="I24" s="66" t="s">
        <v>106</v>
      </c>
      <c r="J24" s="67"/>
      <c r="K24" s="68" t="s">
        <v>4</v>
      </c>
      <c r="L24" s="69" t="s">
        <v>5</v>
      </c>
      <c r="M24" s="70" t="s">
        <v>6</v>
      </c>
      <c r="N24" s="71" t="s">
        <v>7</v>
      </c>
      <c r="O24" s="69" t="s">
        <v>8</v>
      </c>
      <c r="P24" s="72" t="s">
        <v>9</v>
      </c>
    </row>
    <row r="25" spans="1:16" ht="24" customHeight="1">
      <c r="A25" s="175" t="s">
        <v>135</v>
      </c>
      <c r="B25" s="176"/>
      <c r="C25" s="77"/>
      <c r="D25" s="78" t="s">
        <v>147</v>
      </c>
      <c r="E25" s="79"/>
      <c r="F25" s="80"/>
      <c r="G25" s="81"/>
      <c r="H25" s="92"/>
      <c r="I25" s="175"/>
      <c r="J25" s="176"/>
      <c r="K25" s="77"/>
      <c r="L25" s="78"/>
      <c r="M25" s="79"/>
      <c r="N25" s="80"/>
      <c r="O25" s="81"/>
      <c r="P25" s="82"/>
    </row>
    <row r="26" spans="1:16" ht="24" customHeight="1">
      <c r="A26" s="175"/>
      <c r="B26" s="176"/>
      <c r="C26" s="81"/>
      <c r="D26" s="81"/>
      <c r="E26" s="79"/>
      <c r="F26" s="80"/>
      <c r="G26" s="81"/>
      <c r="H26" s="82"/>
      <c r="I26" s="175"/>
      <c r="J26" s="176"/>
      <c r="K26" s="147"/>
      <c r="L26" s="85"/>
      <c r="M26" s="86"/>
      <c r="N26" s="87"/>
      <c r="O26" s="85"/>
      <c r="P26" s="82"/>
    </row>
    <row r="27" spans="1:16" ht="24" customHeight="1">
      <c r="A27" s="175"/>
      <c r="B27" s="176"/>
      <c r="C27" s="81"/>
      <c r="D27" s="81"/>
      <c r="E27" s="79"/>
      <c r="F27" s="80"/>
      <c r="G27" s="81"/>
      <c r="H27" s="82"/>
      <c r="I27" s="175"/>
      <c r="J27" s="176"/>
      <c r="K27" s="147"/>
      <c r="L27" s="85"/>
      <c r="M27" s="86"/>
      <c r="N27" s="87"/>
      <c r="O27" s="85"/>
      <c r="P27" s="82"/>
    </row>
    <row r="28" spans="1:16" ht="24" customHeight="1">
      <c r="A28" s="175"/>
      <c r="B28" s="176"/>
      <c r="C28" s="77"/>
      <c r="D28" s="78"/>
      <c r="E28" s="79"/>
      <c r="F28" s="80"/>
      <c r="G28" s="81"/>
      <c r="H28" s="92"/>
      <c r="I28" s="175"/>
      <c r="J28" s="176"/>
      <c r="K28" s="77"/>
      <c r="L28" s="78"/>
      <c r="M28" s="79"/>
      <c r="N28" s="80"/>
      <c r="O28" s="81"/>
      <c r="P28" s="82"/>
    </row>
    <row r="29" spans="1:16" ht="24" customHeight="1" thickBot="1">
      <c r="A29" s="175"/>
      <c r="B29" s="176"/>
      <c r="C29" s="77"/>
      <c r="D29" s="78"/>
      <c r="E29" s="79"/>
      <c r="F29" s="80"/>
      <c r="G29" s="81"/>
      <c r="H29" s="92"/>
      <c r="I29" s="175"/>
      <c r="J29" s="176"/>
      <c r="K29" s="77"/>
      <c r="L29" s="78"/>
      <c r="M29" s="79"/>
      <c r="N29" s="80"/>
      <c r="O29" s="81"/>
      <c r="P29" s="82"/>
    </row>
    <row r="30" spans="1:16" ht="24" customHeight="1" thickTop="1" thickBot="1">
      <c r="A30" s="66"/>
      <c r="B30" s="93"/>
      <c r="C30" s="68" t="s">
        <v>4</v>
      </c>
      <c r="D30" s="69" t="s">
        <v>5</v>
      </c>
      <c r="E30" s="70" t="s">
        <v>6</v>
      </c>
      <c r="F30" s="71" t="s">
        <v>7</v>
      </c>
      <c r="G30" s="69" t="s">
        <v>8</v>
      </c>
      <c r="H30" s="72" t="s">
        <v>9</v>
      </c>
      <c r="I30" s="66"/>
      <c r="J30" s="67"/>
      <c r="K30" s="68" t="s">
        <v>4</v>
      </c>
      <c r="L30" s="69" t="s">
        <v>5</v>
      </c>
      <c r="M30" s="70" t="s">
        <v>6</v>
      </c>
      <c r="N30" s="71" t="s">
        <v>7</v>
      </c>
      <c r="O30" s="69" t="s">
        <v>8</v>
      </c>
      <c r="P30" s="72" t="s">
        <v>9</v>
      </c>
    </row>
    <row r="31" spans="1:16" ht="24" customHeight="1">
      <c r="A31" s="175"/>
      <c r="B31" s="176"/>
      <c r="C31" s="77"/>
      <c r="D31" s="78"/>
      <c r="E31" s="79"/>
      <c r="F31" s="80"/>
      <c r="G31" s="81"/>
      <c r="H31" s="92"/>
      <c r="I31" s="175"/>
      <c r="J31" s="176"/>
      <c r="K31" s="77"/>
      <c r="L31" s="78"/>
      <c r="M31" s="79"/>
      <c r="N31" s="80"/>
      <c r="O31" s="81"/>
      <c r="P31" s="82"/>
    </row>
    <row r="32" spans="1:16" ht="24" customHeight="1" thickBot="1">
      <c r="A32" s="175"/>
      <c r="B32" s="176"/>
      <c r="C32" s="77"/>
      <c r="D32" s="94"/>
      <c r="E32" s="79"/>
      <c r="F32" s="81"/>
      <c r="G32" s="81"/>
      <c r="H32" s="82"/>
      <c r="I32" s="175"/>
      <c r="J32" s="176"/>
      <c r="K32" s="77"/>
      <c r="L32" s="81"/>
      <c r="M32" s="79"/>
      <c r="N32" s="81"/>
      <c r="O32" s="81"/>
      <c r="P32" s="82"/>
    </row>
    <row r="33" spans="1:16" ht="24" customHeight="1" thickTop="1" thickBot="1">
      <c r="A33" s="66"/>
      <c r="B33" s="67"/>
      <c r="C33" s="68" t="s">
        <v>4</v>
      </c>
      <c r="D33" s="69" t="s">
        <v>5</v>
      </c>
      <c r="E33" s="70" t="s">
        <v>6</v>
      </c>
      <c r="F33" s="71" t="s">
        <v>7</v>
      </c>
      <c r="G33" s="69" t="s">
        <v>8</v>
      </c>
      <c r="H33" s="72" t="s">
        <v>9</v>
      </c>
      <c r="I33" s="66"/>
      <c r="J33" s="67"/>
      <c r="K33" s="68" t="s">
        <v>4</v>
      </c>
      <c r="L33" s="69" t="s">
        <v>5</v>
      </c>
      <c r="M33" s="70" t="s">
        <v>6</v>
      </c>
      <c r="N33" s="71" t="s">
        <v>7</v>
      </c>
      <c r="O33" s="69" t="s">
        <v>8</v>
      </c>
      <c r="P33" s="72" t="s">
        <v>9</v>
      </c>
    </row>
    <row r="34" spans="1:16" ht="24" customHeight="1">
      <c r="A34" s="175"/>
      <c r="B34" s="176"/>
      <c r="C34" s="77"/>
      <c r="D34" s="85"/>
      <c r="E34" s="79"/>
      <c r="F34" s="80"/>
      <c r="G34" s="81"/>
      <c r="H34" s="92"/>
      <c r="I34" s="175"/>
      <c r="J34" s="176"/>
      <c r="K34" s="95"/>
      <c r="L34" s="96"/>
      <c r="M34" s="86"/>
      <c r="N34" s="80"/>
      <c r="O34" s="81"/>
      <c r="P34" s="82"/>
    </row>
    <row r="35" spans="1:16" ht="24" customHeight="1">
      <c r="A35" s="175"/>
      <c r="B35" s="176"/>
      <c r="C35" s="77"/>
      <c r="D35" s="94"/>
      <c r="E35" s="86"/>
      <c r="F35" s="87"/>
      <c r="G35" s="85"/>
      <c r="H35" s="90"/>
      <c r="I35" s="175"/>
      <c r="J35" s="176"/>
      <c r="K35" s="77"/>
      <c r="L35" s="85"/>
      <c r="M35" s="86"/>
      <c r="N35" s="85"/>
      <c r="O35" s="85"/>
      <c r="P35" s="88"/>
    </row>
    <row r="36" spans="1:16">
      <c r="A36" s="177" t="s">
        <v>45</v>
      </c>
      <c r="B36" s="178"/>
      <c r="C36" s="108"/>
      <c r="D36" s="108"/>
      <c r="E36" s="108"/>
      <c r="F36" s="108"/>
      <c r="G36" s="108"/>
      <c r="H36" s="108"/>
      <c r="I36" s="108"/>
      <c r="J36" s="108"/>
      <c r="K36" s="108"/>
      <c r="L36" s="108"/>
      <c r="M36" s="108"/>
      <c r="N36" s="108"/>
      <c r="O36" s="108"/>
      <c r="P36" s="97"/>
    </row>
    <row r="37" spans="1:16">
      <c r="A37" s="179"/>
      <c r="B37" s="180"/>
      <c r="C37" s="106"/>
      <c r="D37" s="106"/>
      <c r="E37" s="106"/>
      <c r="F37" s="106"/>
      <c r="G37" s="106"/>
      <c r="H37" s="106"/>
      <c r="I37" s="106"/>
      <c r="J37" s="106"/>
      <c r="K37" s="106"/>
      <c r="L37" s="106"/>
      <c r="M37" s="106"/>
      <c r="N37" s="106"/>
      <c r="O37" s="106"/>
      <c r="P37" s="98"/>
    </row>
    <row r="38" spans="1:16">
      <c r="A38" s="179"/>
      <c r="B38" s="180"/>
      <c r="C38" s="106"/>
      <c r="D38" s="106"/>
      <c r="E38" s="106"/>
      <c r="F38" s="106"/>
      <c r="G38" s="106"/>
      <c r="H38" s="106"/>
      <c r="I38" s="106"/>
      <c r="J38" s="106"/>
      <c r="K38" s="106"/>
      <c r="L38" s="106"/>
      <c r="M38" s="106"/>
      <c r="N38" s="106"/>
      <c r="O38" s="106"/>
      <c r="P38" s="98"/>
    </row>
    <row r="39" spans="1:16" ht="14.25" thickBot="1">
      <c r="A39" s="181"/>
      <c r="B39" s="182"/>
      <c r="C39" s="107"/>
      <c r="D39" s="107"/>
      <c r="E39" s="107"/>
      <c r="F39" s="107"/>
      <c r="G39" s="107"/>
      <c r="H39" s="107"/>
      <c r="I39" s="107"/>
      <c r="J39" s="107"/>
      <c r="K39" s="107"/>
      <c r="L39" s="107"/>
      <c r="M39" s="107"/>
      <c r="N39" s="107"/>
      <c r="O39" s="107"/>
      <c r="P39" s="99"/>
    </row>
    <row r="40" spans="1:16" ht="14.25" thickTop="1"/>
  </sheetData>
  <sheetProtection sheet="1" objects="1" scenarios="1" formatCells="0" selectLockedCells="1"/>
  <customSheetViews>
    <customSheetView guid="{3CF0E251-629F-4893-9317-AA0080B3A4F9}" scale="85">
      <selection activeCell="I6" sqref="I6:J6"/>
      <colBreaks count="1" manualBreakCount="1">
        <brk id="16" max="1048575" man="1"/>
      </colBreaks>
      <pageMargins left="0" right="0" top="0" bottom="0" header="0" footer="0"/>
      <pageSetup paperSize="9" scale="90" orientation="portrait" r:id="rId1"/>
      <headerFooter alignWithMargins="0"/>
    </customSheetView>
  </customSheetViews>
  <mergeCells count="66">
    <mergeCell ref="L1:M2"/>
    <mergeCell ref="N1:P2"/>
    <mergeCell ref="A4:B4"/>
    <mergeCell ref="I4:J4"/>
    <mergeCell ref="A6:B6"/>
    <mergeCell ref="I6:J6"/>
    <mergeCell ref="A5:B5"/>
    <mergeCell ref="I5:J5"/>
    <mergeCell ref="D1:D2"/>
    <mergeCell ref="E1:E2"/>
    <mergeCell ref="F1:F2"/>
    <mergeCell ref="G1:G2"/>
    <mergeCell ref="H1:H2"/>
    <mergeCell ref="I1:I2"/>
    <mergeCell ref="J1:J2"/>
    <mergeCell ref="A8:B8"/>
    <mergeCell ref="I8:J8"/>
    <mergeCell ref="A9:B9"/>
    <mergeCell ref="I9:J9"/>
    <mergeCell ref="A10:B10"/>
    <mergeCell ref="I10:J10"/>
    <mergeCell ref="A11:B11"/>
    <mergeCell ref="I11:J11"/>
    <mergeCell ref="A13:B13"/>
    <mergeCell ref="I13:J13"/>
    <mergeCell ref="A14:B14"/>
    <mergeCell ref="I14:J14"/>
    <mergeCell ref="A15:B15"/>
    <mergeCell ref="I15:J15"/>
    <mergeCell ref="A16:B16"/>
    <mergeCell ref="I16:J16"/>
    <mergeCell ref="A17:B17"/>
    <mergeCell ref="I17:J17"/>
    <mergeCell ref="A18:B18"/>
    <mergeCell ref="I18:J18"/>
    <mergeCell ref="A20:B20"/>
    <mergeCell ref="I20:J20"/>
    <mergeCell ref="A21:B21"/>
    <mergeCell ref="I21:J21"/>
    <mergeCell ref="A22:B22"/>
    <mergeCell ref="I22:J22"/>
    <mergeCell ref="A23:B23"/>
    <mergeCell ref="I23:J23"/>
    <mergeCell ref="I31:J31"/>
    <mergeCell ref="A25:B25"/>
    <mergeCell ref="I25:J25"/>
    <mergeCell ref="A26:B26"/>
    <mergeCell ref="I26:J26"/>
    <mergeCell ref="A27:B27"/>
    <mergeCell ref="I27:J27"/>
    <mergeCell ref="A36:B36"/>
    <mergeCell ref="A37:B37"/>
    <mergeCell ref="A38:B38"/>
    <mergeCell ref="A39:B39"/>
    <mergeCell ref="R1:T2"/>
    <mergeCell ref="A32:B32"/>
    <mergeCell ref="I32:J32"/>
    <mergeCell ref="A34:B34"/>
    <mergeCell ref="I34:J34"/>
    <mergeCell ref="A35:B35"/>
    <mergeCell ref="I35:J35"/>
    <mergeCell ref="A28:B28"/>
    <mergeCell ref="I28:J28"/>
    <mergeCell ref="A29:B29"/>
    <mergeCell ref="I29:J29"/>
    <mergeCell ref="A31:B31"/>
  </mergeCells>
  <phoneticPr fontId="19"/>
  <hyperlinks>
    <hyperlink ref="R1:T2" location="年月日選択!A1" display="年月日選択!A1" xr:uid="{6E59D764-47C8-43D1-B03A-14A90CC4DF36}"/>
  </hyperlinks>
  <pageMargins left="0.39370078740157483" right="0.39370078740157483" top="0.19685039370078741" bottom="3.937007874015748E-2" header="0.51181102362204722" footer="0.19685039370078741"/>
  <pageSetup paperSize="9" scale="90" orientation="portrait" r:id="rId2"/>
  <headerFooter alignWithMargins="0"/>
  <colBreaks count="1" manualBreakCount="1">
    <brk id="16"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DA059E13395024BAC70DFE5131F9579" ma:contentTypeVersion="11" ma:contentTypeDescription="新しいドキュメントを作成します。" ma:contentTypeScope="" ma:versionID="6d45d08bbdb0a1af68e8b11878052b08">
  <xsd:schema xmlns:xsd="http://www.w3.org/2001/XMLSchema" xmlns:xs="http://www.w3.org/2001/XMLSchema" xmlns:p="http://schemas.microsoft.com/office/2006/metadata/properties" xmlns:ns3="fe4ec955-c387-4834-8693-37ca9a6c0180" xmlns:ns4="1a523c28-9bcb-4223-b9b3-b5d3925bd521" targetNamespace="http://schemas.microsoft.com/office/2006/metadata/properties" ma:root="true" ma:fieldsID="7da21f65482ced3fc66c8468ea261bf0" ns3:_="" ns4:_="">
    <xsd:import namespace="fe4ec955-c387-4834-8693-37ca9a6c0180"/>
    <xsd:import namespace="1a523c28-9bcb-4223-b9b3-b5d3925bd52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ec955-c387-4834-8693-37ca9a6c0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523c28-9bcb-4223-b9b3-b5d3925bd521"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66952-4E26-4CE2-96D5-3F1529A0AAB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C501F65-0E1B-477C-8706-2CBA44ADC48B}">
  <ds:schemaRefs>
    <ds:schemaRef ds:uri="http://schemas.microsoft.com/sharepoint/v3/contenttype/forms"/>
  </ds:schemaRefs>
</ds:datastoreItem>
</file>

<file path=customXml/itemProps3.xml><?xml version="1.0" encoding="utf-8"?>
<ds:datastoreItem xmlns:ds="http://schemas.openxmlformats.org/officeDocument/2006/customXml" ds:itemID="{685D4AD2-8A7F-4266-B73E-E6D2011F3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ec955-c387-4834-8693-37ca9a6c0180"/>
    <ds:schemaRef ds:uri="1a523c28-9bcb-4223-b9b3-b5d3925bd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34</vt:i4>
      </vt:variant>
    </vt:vector>
  </HeadingPairs>
  <TitlesOfParts>
    <vt:vector size="70" baseType="lpstr">
      <vt:lpstr>日</vt:lpstr>
      <vt:lpstr>万年カレンダー</vt:lpstr>
      <vt:lpstr>年月日選択</vt:lpstr>
      <vt:lpstr>1日</vt:lpstr>
      <vt:lpstr>2日</vt:lpstr>
      <vt:lpstr>3日</vt:lpstr>
      <vt:lpstr>4日</vt:lpstr>
      <vt:lpstr>5日</vt:lpstr>
      <vt:lpstr>6日</vt:lpstr>
      <vt:lpstr>7日</vt:lpstr>
      <vt:lpstr>8日</vt:lpstr>
      <vt:lpstr>9日</vt:lpstr>
      <vt:lpstr>10日</vt:lpstr>
      <vt:lpstr>11日</vt:lpstr>
      <vt:lpstr>12日</vt:lpstr>
      <vt:lpstr>13日</vt:lpstr>
      <vt:lpstr>14日</vt:lpstr>
      <vt:lpstr>15日</vt:lpstr>
      <vt:lpstr>16日</vt:lpstr>
      <vt:lpstr>17日</vt:lpstr>
      <vt:lpstr>18日</vt:lpstr>
      <vt:lpstr>19日</vt:lpstr>
      <vt:lpstr>20日</vt:lpstr>
      <vt:lpstr>21日</vt:lpstr>
      <vt:lpstr>22日</vt:lpstr>
      <vt:lpstr>23日</vt:lpstr>
      <vt:lpstr>24日</vt:lpstr>
      <vt:lpstr>25日</vt:lpstr>
      <vt:lpstr>26日</vt:lpstr>
      <vt:lpstr>27日</vt:lpstr>
      <vt:lpstr>28日</vt:lpstr>
      <vt:lpstr>29日</vt:lpstr>
      <vt:lpstr>30日</vt:lpstr>
      <vt:lpstr>31日</vt:lpstr>
      <vt:lpstr>西暦・月のリスト</vt:lpstr>
      <vt:lpstr>ＢＯＸ型</vt:lpstr>
      <vt:lpstr>'10日'!Print_Area</vt:lpstr>
      <vt:lpstr>'11日'!Print_Area</vt:lpstr>
      <vt:lpstr>'12日'!Print_Area</vt:lpstr>
      <vt:lpstr>'13日'!Print_Area</vt:lpstr>
      <vt:lpstr>'14日'!Print_Area</vt:lpstr>
      <vt:lpstr>'15日'!Print_Area</vt:lpstr>
      <vt:lpstr>'16日'!Print_Area</vt:lpstr>
      <vt:lpstr>'17日'!Print_Area</vt:lpstr>
      <vt:lpstr>'18日'!Print_Area</vt:lpstr>
      <vt:lpstr>'19日'!Print_Area</vt:lpstr>
      <vt:lpstr>'1日'!Print_Area</vt:lpstr>
      <vt:lpstr>'20日'!Print_Area</vt:lpstr>
      <vt:lpstr>'21日'!Print_Area</vt:lpstr>
      <vt:lpstr>'22日'!Print_Area</vt:lpstr>
      <vt:lpstr>'23日'!Print_Area</vt:lpstr>
      <vt:lpstr>'24日'!Print_Area</vt:lpstr>
      <vt:lpstr>'25日'!Print_Area</vt:lpstr>
      <vt:lpstr>'26日'!Print_Area</vt:lpstr>
      <vt:lpstr>'27日'!Print_Area</vt:lpstr>
      <vt:lpstr>'28日'!Print_Area</vt:lpstr>
      <vt:lpstr>'29日'!Print_Area</vt:lpstr>
      <vt:lpstr>'2日'!Print_Area</vt:lpstr>
      <vt:lpstr>'30日'!Print_Area</vt:lpstr>
      <vt:lpstr>'31日'!Print_Area</vt:lpstr>
      <vt:lpstr>'3日'!Print_Area</vt:lpstr>
      <vt:lpstr>'4日'!Print_Area</vt:lpstr>
      <vt:lpstr>'5日'!Print_Area</vt:lpstr>
      <vt:lpstr>'6日'!Print_Area</vt:lpstr>
      <vt:lpstr>'7日'!Print_Area</vt:lpstr>
      <vt:lpstr>'8日'!Print_Area</vt:lpstr>
      <vt:lpstr>'9日'!Print_Area</vt:lpstr>
      <vt:lpstr>万年カレンダー!Print_Area</vt:lpstr>
      <vt:lpstr>月</vt:lpstr>
      <vt:lpstr>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show higashikata</cp:lastModifiedBy>
  <cp:revision/>
  <dcterms:created xsi:type="dcterms:W3CDTF">2019-07-12T07:05:32Z</dcterms:created>
  <dcterms:modified xsi:type="dcterms:W3CDTF">2022-06-12T23:33:49Z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0x0101007DA059E13395024BAC70DFE5131F9579</vt:lpwstr>
  </property>
</Properties>
</file>